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ы (2)" sheetId="1" r:id="rId1"/>
  </sheets>
  <definedNames>
    <definedName name="_xlnm.Print_Titles" localSheetId="0">'Доходы (2)'!$4:$4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<sst xmlns="http://schemas.openxmlformats.org/spreadsheetml/2006/main" count="81" uniqueCount="81">
  <si>
    <t>Наименование</t>
  </si>
  <si>
    <t>1 00 00000 00 0000 000</t>
  </si>
  <si>
    <t>Налоговые доходы</t>
  </si>
  <si>
    <t>1 01 00000 00 0000 000</t>
  </si>
  <si>
    <t>1 01 02000 01 0000 110</t>
  </si>
  <si>
    <t>Налог на доходы физических лиц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</si>
  <si>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</si>
  <si>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</si>
  <si>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1 06 06000 00 0000 110</t>
  </si>
  <si>
    <t>Земельный налог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</si>
  <si>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</si>
  <si>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</si>
  <si>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</si>
  <si>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</si>
  <si>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</si>
  <si>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Итого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</si>
  <si>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</si>
  <si>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</si>
  <si>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План доходов сельского поселения Тундрино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</si>
  <si>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</si>
  <si>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</si>
  <si>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Налоговые и неналоговые доходы</t>
  </si>
  <si>
    <t>Налоги на прибыль, доходы</t>
  </si>
  <si>
    <t>Иные межбюджетные трансферты</t>
  </si>
  <si>
    <t>Исполнитель, телефон   Горбунова Валентина Ивановна, 738-823</t>
  </si>
  <si>
    <t xml:space="preserve"> 1 06 06043 10 0000 110</t>
  </si>
  <si>
    <t>руб.</t>
  </si>
  <si>
    <t>Земельный налог с организаций, обладающих земельным участком, расположенным в границах сельских поселений.</t>
  </si>
  <si>
    <t>Земельный налог с физических лиц, обладающих земельным участком, расположенным в границах сельских поселений.</t>
  </si>
  <si>
    <t>Субвенции бюджетам сельских поселений на государственную регистрацию актов гражданского состояния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</si>
  <si>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 вопросов  местного значения  в  соответствии с  заключенными соглашениями </t>
  </si>
  <si>
    <t>сумма расходов</t>
  </si>
  <si>
    <t>МБТ району</t>
  </si>
  <si>
    <t>1 03 02000 01 0000 110</t>
  </si>
  <si>
    <t>1 03 00000 00 0000 000</t>
  </si>
  <si>
    <t>Налоги на товары (работы, услуги),реализуемые на территории Росийской Федерации</t>
  </si>
  <si>
    <t>2 02 15001 10 0000 150</t>
  </si>
  <si>
    <t>2 02 04000 00 0000 150</t>
  </si>
  <si>
    <t>2 02 30000 00 0000 150</t>
  </si>
  <si>
    <t>Субвенции бюджетам бюджетной системы Российской Федерации</t>
  </si>
  <si>
    <t>2 02 35930 10 0000 150</t>
  </si>
  <si>
    <t>2 02 40014 10 0000 150</t>
  </si>
  <si>
    <t>2  02 49999 10 0000 150</t>
  </si>
  <si>
    <t>2 02 35118 10 0000 150</t>
  </si>
  <si>
    <t>2 02 10000 00 0000 150</t>
  </si>
  <si>
    <t>Дотации бюджетам бюджетной системы Российской Федерации</t>
  </si>
  <si>
    <t>1 03 02231 01 0000 110</t>
  </si>
  <si>
    <t>1 03 02241 01 0000 110</t>
  </si>
  <si>
    <t>1 03 02251 01 0000 110</t>
  </si>
  <si>
    <t>1 03 02261 01 0000 110</t>
  </si>
  <si>
    <t>1 06 04011 02 0000 110</t>
  </si>
  <si>
    <t>Транспорный налог с организаций</t>
  </si>
  <si>
    <t>1 06 04012 02 0000 110</t>
  </si>
  <si>
    <t>Транспорный налог с физических лиц</t>
  </si>
  <si>
    <t>1 06 04000 00 0000 110</t>
  </si>
  <si>
    <t>1 06 06033 10 0000 110</t>
  </si>
  <si>
    <t>2 02 30024 10 0000 150</t>
  </si>
  <si>
    <t>Транспортный налог</t>
  </si>
  <si>
    <t>на 2022 год  и на плановый период 2023-2024 гг.</t>
  </si>
  <si>
    <r>
      <t>Код бюджетной класификации (</t>
    </r>
    <r>
      <rPr>
        <b/>
        <sz val="10"/>
        <color indexed="60"/>
        <rFont val="Times New Roman"/>
        <family val="1"/>
      </rPr>
      <t>приказ минфина 75н от 08.06.2021)</t>
    </r>
  </si>
  <si>
    <t>Акцизы на подакцизным  товарам (продукции), производимым на территории Российской Федерации</t>
  </si>
  <si>
    <t xml:space="preserve"> 1 06 00000 00 0000 000 </t>
  </si>
  <si>
    <t>Налоги на имущество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</si>
  <si>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</si>
  <si>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</si>
  <si>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</si>
  <si>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</si>
  <si>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</si>
  <si>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</si>
  <si>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</si>
  <si>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</si>
  <si>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Изменения</t>
  </si>
  <si>
    <t>Итого                   2022</t>
  </si>
  <si>
    <t>остаток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</si>
  <si>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</si>
  <si>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 xml:space="preserve"> 2 18 60010 10 0000 150</t>
  </si>
  <si>
    <t>Доходы бюджетов сельского поселений от возврата остатков субсидий, субвенций и иных межбюджетных трансфертов, имеющих целевое  назначение, прошлых лет из бюджетов муниципальных районов</t>
  </si>
  <si>
    <t xml:space="preserve"> 2 19 60010 10 0000 150</t>
  </si>
  <si>
    <t>Возврат прочих остатков субсидий и иных межбюджетных трансфертов, имеющих целевое назначение, прошлых лет из бюджетов сельских поселений</t>
  </si>
  <si>
    <t xml:space="preserve"> 1 01 02030 01 0000 110</t>
  </si>
  <si>
    <t>14.12.2022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</si>
</sst>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_);_(* \(#,##0\);_(* &quot;-&quot;??_);_(@_)"/>
    <numFmt numFmtId="193" formatCode="_(* #,##0.0_);_(* \(#,##0.0\);_(* &quot;-&quot;??_);_(@_)"/>
    <numFmt numFmtId="194" formatCode="[$-FC19]d\ mmmm\ yyyy\ &quot;г.&quot;"/>
    <numFmt numFmtId="195" formatCode="_-* #,##0.0_р_._-;\-* #,##0.0_р_._-;_-* &quot;-&quot;?_р_._-;_-@_-"/>
    <numFmt numFmtId="196" formatCode="0.0"/>
    <numFmt numFmtId="197" formatCode="0.000"/>
    <numFmt numFmtId="198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58" applyNumberFormat="1" applyFont="1" applyFill="1" applyBorder="1" applyAlignment="1">
      <alignment horizontal="right" vertical="center" wrapText="1"/>
    </xf>
    <xf numFmtId="4" fontId="2" fillId="0" borderId="10" xfId="58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0"/>
  <sheetViews>
    <sheetView tabSelected="1" zoomScale="89" zoomScaleNormal="89" workbookViewId="0" topLeftCell="A43">
      <selection activeCell="A51" sqref="A51"/>
    </sheetView>
  </sheetViews>
  <sheetFormatPr defaultColWidth="9.140625" defaultRowHeight="12.75" outlineLevelRow="1"/>
  <cols>
    <col min="1" max="1" width="20.57421875" style="9" customWidth="1"/>
    <col min="2" max="2" width="47.421875" style="1" customWidth="1"/>
    <col min="3" max="5" width="17.421875" style="12" customWidth="1"/>
    <col min="6" max="6" width="13.28125" style="1" customWidth="1"/>
    <col min="7" max="16384" width="9.140625" style="1" customWidth="1"/>
  </cols>
  <sheetData>
    <row r="1" spans="1:5" ht="14.25">
      <c r="A1" s="36" t="s">
        <v>18</v>
      </c>
      <c r="B1" s="36"/>
      <c r="C1" s="36"/>
      <c r="D1" s="32"/>
      <c r="E1" s="32"/>
    </row>
    <row r="2" spans="1:5" ht="14.25">
      <c r="A2" s="37" t="s">
        <v>58</v>
      </c>
      <c r="B2" s="37"/>
      <c r="C2" s="37"/>
      <c r="D2" s="2"/>
      <c r="E2" s="2"/>
    </row>
    <row r="3" spans="1:5" ht="14.25">
      <c r="A3" s="7"/>
      <c r="B3" s="2"/>
      <c r="C3" s="10" t="s">
        <v>26</v>
      </c>
      <c r="D3" s="10"/>
      <c r="E3" s="10"/>
    </row>
    <row r="4" spans="1:5" s="3" customFormat="1" ht="51">
      <c r="A4" s="33" t="s">
        <v>59</v>
      </c>
      <c r="B4" s="33" t="s">
        <v>0</v>
      </c>
      <c r="C4" s="33">
        <v>2022</v>
      </c>
      <c r="D4" s="33" t="s">
        <v>71</v>
      </c>
      <c r="E4" s="33" t="s">
        <v>72</v>
      </c>
    </row>
    <row r="5" spans="1:5" s="5" customFormat="1" ht="12.75">
      <c r="A5" s="22" t="s">
        <v>1</v>
      </c>
      <c r="B5" s="6" t="s">
        <v>21</v>
      </c>
      <c r="C5" s="27">
        <f>C6+C26</f>
        <v>2251900</v>
      </c>
      <c r="D5" s="27">
        <f>D6+D26</f>
        <v>24146.7</v>
      </c>
      <c r="E5" s="27">
        <f>E6+E26</f>
        <v>2276046.7</v>
      </c>
    </row>
    <row r="6" spans="1:5" s="3" customFormat="1" ht="12.75" outlineLevel="1">
      <c r="A6" s="22"/>
      <c r="B6" s="6" t="s">
        <v>2</v>
      </c>
      <c r="C6" s="27">
        <f>C7+C11+C17+C25</f>
        <v>2251900</v>
      </c>
      <c r="D6" s="27">
        <f>D7+D11+D17+D25</f>
        <v>24146.7</v>
      </c>
      <c r="E6" s="27">
        <f>E7+E11+E17+E25</f>
        <v>2276046.7</v>
      </c>
    </row>
    <row r="7" spans="1:5" s="3" customFormat="1" ht="12.75" outlineLevel="1">
      <c r="A7" s="22" t="s">
        <v>3</v>
      </c>
      <c r="B7" s="6" t="s">
        <v>22</v>
      </c>
      <c r="C7" s="27">
        <f>C8</f>
        <v>841100</v>
      </c>
      <c r="D7" s="27">
        <f>D8</f>
        <v>19046.7</v>
      </c>
      <c r="E7" s="27">
        <f>E8</f>
        <v>860146.7</v>
      </c>
    </row>
    <row r="8" spans="1:5" s="3" customFormat="1" ht="12.75" outlineLevel="1">
      <c r="A8" s="22" t="s">
        <v>4</v>
      </c>
      <c r="B8" s="6" t="s">
        <v>5</v>
      </c>
      <c r="C8" s="27">
        <f>SUM(C9:C9)</f>
        <v>841100</v>
      </c>
      <c r="D8" s="27">
        <f>SUM(D9:D10)</f>
        <v>19046.7</v>
      </c>
      <c r="E8" s="27">
        <f>SUM(E9:E10)</f>
        <v>860146.7</v>
      </c>
    </row>
    <row r="9" spans="1:6" ht="71.25" customHeight="1" outlineLevel="1">
      <c r="A9" s="23" t="s">
        <v>19</v>
      </c>
      <c r="B9" s="15" t="s">
        <v>20</v>
      </c>
      <c r="C9" s="28">
        <v>841100</v>
      </c>
      <c r="D9" s="28">
        <v>18346.7</v>
      </c>
      <c r="E9" s="28">
        <f>SUM(C9:D9)</f>
        <v>859446.7</v>
      </c>
      <c r="F9" s="9"/>
    </row>
    <row r="10" spans="1:5" ht="71.25" customHeight="1" outlineLevel="1">
      <c r="A10" s="23" t="s">
        <v>79</v>
      </c>
      <c r="B10" s="15" t="s">
        <v>74</v>
      </c>
      <c r="C10" s="28"/>
      <c r="D10" s="28">
        <v>700</v>
      </c>
      <c r="E10" s="28">
        <f aca="true" t="shared" si="0" ref="E10:E16">SUM(C10:D10)</f>
        <v>700</v>
      </c>
    </row>
    <row r="11" spans="1:5" s="3" customFormat="1" ht="28.5" customHeight="1" outlineLevel="1">
      <c r="A11" s="24" t="s">
        <v>34</v>
      </c>
      <c r="B11" s="17" t="s">
        <v>35</v>
      </c>
      <c r="C11" s="29">
        <f>SUM(C12)</f>
        <v>1307600</v>
      </c>
      <c r="D11" s="29">
        <f>SUM(D12)</f>
        <v>0</v>
      </c>
      <c r="E11" s="28">
        <f t="shared" si="0"/>
        <v>1307600</v>
      </c>
    </row>
    <row r="12" spans="1:5" s="3" customFormat="1" ht="44.25" customHeight="1" outlineLevel="1">
      <c r="A12" s="24" t="s">
        <v>33</v>
      </c>
      <c r="B12" s="17" t="s">
        <v>60</v>
      </c>
      <c r="C12" s="29">
        <f>SUM(C13:C16)</f>
        <v>1307600</v>
      </c>
      <c r="D12" s="29">
        <f>SUM(D13:D16)</f>
        <v>0</v>
      </c>
      <c r="E12" s="28">
        <f t="shared" si="0"/>
        <v>1307600</v>
      </c>
    </row>
    <row r="13" spans="1:6" ht="114.75" outlineLevel="1">
      <c r="A13" s="23" t="s">
        <v>46</v>
      </c>
      <c r="B13" s="34" t="s">
        <v>67</v>
      </c>
      <c r="C13" s="28">
        <v>586308</v>
      </c>
      <c r="D13" s="28"/>
      <c r="E13" s="28">
        <f t="shared" si="0"/>
        <v>586308</v>
      </c>
      <c r="F13" s="9"/>
    </row>
    <row r="14" spans="1:5" ht="127.5" outlineLevel="1">
      <c r="A14" s="23" t="s">
        <v>47</v>
      </c>
      <c r="B14" s="34" t="s">
        <v>68</v>
      </c>
      <c r="C14" s="28">
        <v>3576</v>
      </c>
      <c r="D14" s="28"/>
      <c r="E14" s="28">
        <f t="shared" si="0"/>
        <v>3576</v>
      </c>
    </row>
    <row r="15" spans="1:5" ht="114.75" outlineLevel="1">
      <c r="A15" s="23" t="s">
        <v>48</v>
      </c>
      <c r="B15" s="34" t="s">
        <v>69</v>
      </c>
      <c r="C15" s="28">
        <v>803016</v>
      </c>
      <c r="D15" s="28"/>
      <c r="E15" s="28">
        <f t="shared" si="0"/>
        <v>803016</v>
      </c>
    </row>
    <row r="16" spans="1:5" ht="114.75" outlineLevel="1">
      <c r="A16" s="23" t="s">
        <v>49</v>
      </c>
      <c r="B16" s="34" t="s">
        <v>70</v>
      </c>
      <c r="C16" s="28">
        <v>-85300</v>
      </c>
      <c r="D16" s="28"/>
      <c r="E16" s="28">
        <f t="shared" si="0"/>
        <v>-85300</v>
      </c>
    </row>
    <row r="17" spans="1:5" s="3" customFormat="1" ht="12.75" outlineLevel="1">
      <c r="A17" s="22" t="s">
        <v>61</v>
      </c>
      <c r="B17" s="17" t="s">
        <v>62</v>
      </c>
      <c r="C17" s="29">
        <f>C18+C19+C22</f>
        <v>100200</v>
      </c>
      <c r="D17" s="29">
        <f>D18+D19+D22</f>
        <v>4700</v>
      </c>
      <c r="E17" s="29">
        <f>E18+E19+E22</f>
        <v>104900</v>
      </c>
    </row>
    <row r="18" spans="1:5" ht="43.5" customHeight="1" outlineLevel="1">
      <c r="A18" s="23" t="s">
        <v>6</v>
      </c>
      <c r="B18" s="13" t="s">
        <v>7</v>
      </c>
      <c r="C18" s="28">
        <v>41700</v>
      </c>
      <c r="D18" s="28">
        <v>2500</v>
      </c>
      <c r="E18" s="28">
        <f>SUM(C18:D18)</f>
        <v>44200</v>
      </c>
    </row>
    <row r="19" spans="1:5" s="3" customFormat="1" ht="18.75" customHeight="1" outlineLevel="1">
      <c r="A19" s="24" t="s">
        <v>54</v>
      </c>
      <c r="B19" s="14" t="s">
        <v>57</v>
      </c>
      <c r="C19" s="29">
        <f>C20+C21</f>
        <v>31000</v>
      </c>
      <c r="D19" s="29">
        <f>D20+D21</f>
        <v>0</v>
      </c>
      <c r="E19" s="29">
        <f>E20+E21</f>
        <v>31000</v>
      </c>
    </row>
    <row r="20" spans="1:5" ht="18" customHeight="1" outlineLevel="1">
      <c r="A20" s="23" t="s">
        <v>50</v>
      </c>
      <c r="B20" s="13" t="s">
        <v>51</v>
      </c>
      <c r="C20" s="28">
        <v>300</v>
      </c>
      <c r="D20" s="28">
        <v>0</v>
      </c>
      <c r="E20" s="28">
        <f>SUM(C20:D20)</f>
        <v>300</v>
      </c>
    </row>
    <row r="21" spans="1:5" ht="16.5" customHeight="1" outlineLevel="1">
      <c r="A21" s="23" t="s">
        <v>52</v>
      </c>
      <c r="B21" s="13" t="s">
        <v>53</v>
      </c>
      <c r="C21" s="28">
        <v>30700</v>
      </c>
      <c r="D21" s="28">
        <v>0</v>
      </c>
      <c r="E21" s="28">
        <f>SUM(C21:D21)</f>
        <v>30700</v>
      </c>
    </row>
    <row r="22" spans="1:5" s="4" customFormat="1" ht="17.25" customHeight="1" outlineLevel="1">
      <c r="A22" s="22" t="s">
        <v>8</v>
      </c>
      <c r="B22" s="6" t="s">
        <v>9</v>
      </c>
      <c r="C22" s="27">
        <f>C23+C24</f>
        <v>27500</v>
      </c>
      <c r="D22" s="27">
        <f>D23+D24</f>
        <v>2200</v>
      </c>
      <c r="E22" s="27">
        <f>E23+E24</f>
        <v>29700</v>
      </c>
    </row>
    <row r="23" spans="1:6" ht="44.25" customHeight="1" outlineLevel="1">
      <c r="A23" s="23" t="s">
        <v>55</v>
      </c>
      <c r="B23" s="13" t="s">
        <v>27</v>
      </c>
      <c r="C23" s="28">
        <v>3000</v>
      </c>
      <c r="D23" s="28">
        <v>2200</v>
      </c>
      <c r="E23" s="28">
        <f>SUM(C23:D23)</f>
        <v>5200</v>
      </c>
      <c r="F23" s="12"/>
    </row>
    <row r="24" spans="1:5" ht="41.25" customHeight="1" outlineLevel="1">
      <c r="A24" s="23" t="s">
        <v>25</v>
      </c>
      <c r="B24" s="13" t="s">
        <v>28</v>
      </c>
      <c r="C24" s="28">
        <v>24500</v>
      </c>
      <c r="D24" s="28">
        <v>0</v>
      </c>
      <c r="E24" s="28">
        <f>SUM(C24:D24)</f>
        <v>24500</v>
      </c>
    </row>
    <row r="25" spans="1:5" s="3" customFormat="1" ht="82.5" customHeight="1" outlineLevel="1">
      <c r="A25" s="24" t="s">
        <v>16</v>
      </c>
      <c r="B25" s="14" t="s">
        <v>17</v>
      </c>
      <c r="C25" s="29">
        <v>3000</v>
      </c>
      <c r="D25" s="29">
        <v>400</v>
      </c>
      <c r="E25" s="29">
        <f>SUM(C25:D25)</f>
        <v>3400</v>
      </c>
    </row>
    <row r="26" spans="1:5" s="3" customFormat="1" ht="12.75" outlineLevel="1">
      <c r="A26" s="25"/>
      <c r="B26" s="6" t="s">
        <v>10</v>
      </c>
      <c r="C26" s="27">
        <v>0</v>
      </c>
      <c r="D26" s="27"/>
      <c r="E26" s="27"/>
    </row>
    <row r="27" spans="1:5" s="5" customFormat="1" ht="20.25" customHeight="1">
      <c r="A27" s="22" t="s">
        <v>11</v>
      </c>
      <c r="B27" s="6" t="s">
        <v>12</v>
      </c>
      <c r="C27" s="27">
        <f>C28</f>
        <v>31193811.18</v>
      </c>
      <c r="D27" s="27">
        <f>SUM(D28+D38+D39)</f>
        <v>4019857.99</v>
      </c>
      <c r="E27" s="27">
        <f>SUM(C27:D27)</f>
        <v>35213669.17</v>
      </c>
    </row>
    <row r="28" spans="1:5" s="3" customFormat="1" ht="31.5" customHeight="1">
      <c r="A28" s="22" t="s">
        <v>13</v>
      </c>
      <c r="B28" s="14" t="s">
        <v>14</v>
      </c>
      <c r="C28" s="27">
        <f>SUM(C29+C31+C35)</f>
        <v>31193811.18</v>
      </c>
      <c r="D28" s="27">
        <f>SUM(D29+D31+D35)</f>
        <v>3991614.69</v>
      </c>
      <c r="E28" s="27">
        <f>SUM(E29+E31+E35)</f>
        <v>35185425.87</v>
      </c>
    </row>
    <row r="29" spans="1:5" s="3" customFormat="1" ht="32.25" customHeight="1">
      <c r="A29" s="22" t="s">
        <v>44</v>
      </c>
      <c r="B29" s="14" t="s">
        <v>45</v>
      </c>
      <c r="C29" s="27">
        <f>C30</f>
        <v>8212200</v>
      </c>
      <c r="D29" s="27">
        <f>D30</f>
        <v>0</v>
      </c>
      <c r="E29" s="27">
        <f>E30</f>
        <v>8212200</v>
      </c>
    </row>
    <row r="30" spans="1:5" ht="43.5" customHeight="1">
      <c r="A30" s="26" t="s">
        <v>36</v>
      </c>
      <c r="B30" s="13" t="s">
        <v>63</v>
      </c>
      <c r="C30" s="28">
        <v>8212200</v>
      </c>
      <c r="D30" s="28"/>
      <c r="E30" s="28">
        <f>SUM(C30:D30)</f>
        <v>8212200</v>
      </c>
    </row>
    <row r="31" spans="1:5" s="3" customFormat="1" ht="27.75" customHeight="1">
      <c r="A31" s="24" t="s">
        <v>38</v>
      </c>
      <c r="B31" s="14" t="s">
        <v>39</v>
      </c>
      <c r="C31" s="27">
        <f>C32+C33+C34</f>
        <v>275933.47</v>
      </c>
      <c r="D31" s="27">
        <f>D32+D33+D34</f>
        <v>-123450</v>
      </c>
      <c r="E31" s="27">
        <f>E32+E33+E34</f>
        <v>152483.47</v>
      </c>
    </row>
    <row r="32" spans="1:5" ht="56.25" customHeight="1">
      <c r="A32" s="23" t="s">
        <v>43</v>
      </c>
      <c r="B32" s="13" t="s">
        <v>65</v>
      </c>
      <c r="C32" s="28">
        <v>246900</v>
      </c>
      <c r="D32" s="28">
        <v>-123450</v>
      </c>
      <c r="E32" s="30">
        <f>SUM(C32:D32)</f>
        <v>123450</v>
      </c>
    </row>
    <row r="33" spans="1:5" ht="45.75" customHeight="1">
      <c r="A33" s="23" t="s">
        <v>56</v>
      </c>
      <c r="B33" s="13" t="s">
        <v>64</v>
      </c>
      <c r="C33" s="28">
        <v>14558.24</v>
      </c>
      <c r="D33" s="28">
        <v>0</v>
      </c>
      <c r="E33" s="30">
        <f>SUM(C33:D33)</f>
        <v>14558.24</v>
      </c>
    </row>
    <row r="34" spans="1:5" ht="45" customHeight="1">
      <c r="A34" s="23" t="s">
        <v>40</v>
      </c>
      <c r="B34" s="13" t="s">
        <v>29</v>
      </c>
      <c r="C34" s="28">
        <v>14475.23</v>
      </c>
      <c r="D34" s="28">
        <v>0</v>
      </c>
      <c r="E34" s="30">
        <f>SUM(C34:D34)</f>
        <v>14475.23</v>
      </c>
    </row>
    <row r="35" spans="1:5" s="3" customFormat="1" ht="18" customHeight="1">
      <c r="A35" s="24" t="s">
        <v>37</v>
      </c>
      <c r="B35" s="14" t="s">
        <v>23</v>
      </c>
      <c r="C35" s="29">
        <f>SUM(C36:C37)</f>
        <v>22705677.709999997</v>
      </c>
      <c r="D35" s="29">
        <f>SUM(D36:D37)</f>
        <v>4115064.69</v>
      </c>
      <c r="E35" s="29">
        <f>SUM(E36:E37)</f>
        <v>26820742.4</v>
      </c>
    </row>
    <row r="36" spans="1:5" ht="72" customHeight="1">
      <c r="A36" s="23" t="s">
        <v>41</v>
      </c>
      <c r="B36" s="13" t="s">
        <v>30</v>
      </c>
      <c r="C36" s="28">
        <v>472486.72</v>
      </c>
      <c r="D36" s="28">
        <v>0</v>
      </c>
      <c r="E36" s="28">
        <f>SUM(C36:D36)</f>
        <v>472486.72</v>
      </c>
    </row>
    <row r="37" spans="1:5" ht="30.75" customHeight="1">
      <c r="A37" s="23" t="s">
        <v>42</v>
      </c>
      <c r="B37" s="13" t="s">
        <v>66</v>
      </c>
      <c r="C37" s="28">
        <v>22233190.99</v>
      </c>
      <c r="D37" s="28">
        <v>4115064.69</v>
      </c>
      <c r="E37" s="28">
        <f>SUM(C37:D37)</f>
        <v>26348255.68</v>
      </c>
    </row>
    <row r="38" spans="1:5" ht="54" customHeight="1">
      <c r="A38" s="23" t="s">
        <v>75</v>
      </c>
      <c r="B38" s="13" t="s">
        <v>76</v>
      </c>
      <c r="C38" s="28"/>
      <c r="D38" s="28">
        <v>255853.3</v>
      </c>
      <c r="E38" s="28">
        <f>SUM(C38:D38)</f>
        <v>255853.3</v>
      </c>
    </row>
    <row r="39" spans="1:5" ht="54" customHeight="1">
      <c r="A39" s="23" t="s">
        <v>77</v>
      </c>
      <c r="B39" s="13" t="s">
        <v>78</v>
      </c>
      <c r="C39" s="28"/>
      <c r="D39" s="28">
        <v>-227610</v>
      </c>
      <c r="E39" s="28">
        <f>SUM(C39:D39)</f>
        <v>-227610</v>
      </c>
    </row>
    <row r="40" spans="1:5" s="3" customFormat="1" ht="19.5" customHeight="1">
      <c r="A40" s="16"/>
      <c r="B40" s="6" t="s">
        <v>15</v>
      </c>
      <c r="C40" s="29">
        <f>C5+C27</f>
        <v>33445711.18</v>
      </c>
      <c r="D40" s="29">
        <f>D5+D27</f>
        <v>4044004.6900000004</v>
      </c>
      <c r="E40" s="29">
        <f>E5+E27</f>
        <v>37489715.870000005</v>
      </c>
    </row>
    <row r="41" spans="1:5" s="3" customFormat="1" ht="12.75">
      <c r="A41" s="18" t="s">
        <v>73</v>
      </c>
      <c r="B41" s="35"/>
      <c r="C41" s="29"/>
      <c r="D41" s="29"/>
      <c r="E41" s="29">
        <v>3861827.78</v>
      </c>
    </row>
    <row r="42" spans="1:5" ht="12.75">
      <c r="A42" s="18" t="s">
        <v>31</v>
      </c>
      <c r="B42" s="20"/>
      <c r="C42" s="29">
        <f>C40</f>
        <v>33445711.18</v>
      </c>
      <c r="D42" s="29"/>
      <c r="E42" s="29">
        <f>SUM(E40:E41)</f>
        <v>41351543.650000006</v>
      </c>
    </row>
    <row r="43" spans="1:5" ht="12.75">
      <c r="A43" s="19" t="s">
        <v>32</v>
      </c>
      <c r="B43" s="20"/>
      <c r="C43" s="31">
        <v>10983982.22</v>
      </c>
      <c r="D43" s="31"/>
      <c r="E43" s="31"/>
    </row>
    <row r="44" spans="1:5" ht="12.75">
      <c r="A44" s="19"/>
      <c r="B44" s="20"/>
      <c r="C44" s="31"/>
      <c r="D44" s="31"/>
      <c r="E44" s="31"/>
    </row>
    <row r="45" spans="1:5" ht="12.75">
      <c r="A45" s="19"/>
      <c r="B45" s="20"/>
      <c r="C45" s="31"/>
      <c r="D45" s="31"/>
      <c r="E45" s="31"/>
    </row>
    <row r="46" spans="1:5" ht="12.75">
      <c r="A46" s="21" t="s">
        <v>24</v>
      </c>
      <c r="B46" s="12"/>
      <c r="C46" s="11"/>
      <c r="D46" s="11"/>
      <c r="E46" s="11"/>
    </row>
    <row r="47" spans="1:5" ht="12.75">
      <c r="A47" s="21" t="s">
        <v>80</v>
      </c>
      <c r="B47" s="12"/>
      <c r="C47" s="11"/>
      <c r="D47" s="11"/>
      <c r="E47" s="11"/>
    </row>
    <row r="48" spans="1:5" ht="12.75">
      <c r="A48" s="8"/>
      <c r="C48" s="11"/>
      <c r="D48" s="11"/>
      <c r="E48" s="11"/>
    </row>
    <row r="49" spans="3:5" ht="12.75">
      <c r="C49" s="11"/>
      <c r="D49" s="11"/>
      <c r="E49" s="11"/>
    </row>
    <row r="50" spans="3:5" ht="12.75">
      <c r="C50" s="11"/>
      <c r="D50" s="11"/>
      <c r="E50" s="11"/>
    </row>
  </sheetData>
  <sheetProtection/>
  <mergeCells count="2">
    <mergeCell ref="A1:C1"/>
    <mergeCell ref="A2:C2"/>
  </mergeCells>
  <printOptions/>
  <pageMargins left="0.5905511811023623" right="0.3937007874015748" top="0.7874015748031497" bottom="0.7874015748031497" header="0.5118110236220472" footer="0.5118110236220472"/>
  <pageSetup fitToHeight="1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2022-12-16T03:42:31Z</cp:lastPrinted>
  <dcterms:created xsi:type="dcterms:W3CDTF">1996-10-08T23:32:33Z</dcterms:created>
  <dcterms:modified xsi:type="dcterms:W3CDTF">2022-12-16T03:42:33Z</dcterms:modified>
  <cp:category/>
  <cp:version/>
  <cp:contentType/>
  <cp:contentStatus/>
</cp:coreProperties>
</file>