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180"/>
  </bookViews>
  <sheets>
    <sheet name="по ф.117,164" sheetId="10" r:id="rId1"/>
  </sheets>
  <calcPr calcId="152511"/>
</workbook>
</file>

<file path=xl/calcChain.xml><?xml version="1.0" encoding="utf-8"?>
<calcChain xmlns="http://schemas.openxmlformats.org/spreadsheetml/2006/main">
  <c r="I21" i="10" l="1"/>
  <c r="H21" i="10"/>
  <c r="D18" i="10" l="1"/>
  <c r="B17" i="10" l="1"/>
  <c r="C17" i="10" s="1"/>
  <c r="D17" i="10" s="1"/>
  <c r="E17" i="10" s="1"/>
  <c r="F17" i="10" s="1"/>
  <c r="G17" i="10" s="1"/>
  <c r="H17" i="10" s="1"/>
  <c r="I17" i="10" s="1"/>
  <c r="J17" i="10" s="1"/>
  <c r="G36" i="10" l="1"/>
  <c r="I36" i="10" s="1"/>
  <c r="F36" i="10"/>
  <c r="H36" i="10" s="1"/>
  <c r="D35" i="10" l="1"/>
  <c r="E35" i="10"/>
  <c r="F20" i="10"/>
  <c r="H20" i="10" s="1"/>
  <c r="G44" i="10"/>
  <c r="C35" i="10"/>
  <c r="B35" i="10"/>
  <c r="C18" i="10" l="1"/>
  <c r="C49" i="10" s="1"/>
  <c r="E18" i="10"/>
  <c r="B18" i="10"/>
  <c r="G41" i="10" l="1"/>
  <c r="I41" i="10" s="1"/>
  <c r="G43" i="10"/>
  <c r="F43" i="10"/>
  <c r="G42" i="10"/>
  <c r="F42" i="10"/>
  <c r="F41" i="10"/>
  <c r="H41" i="10" s="1"/>
  <c r="G40" i="10"/>
  <c r="I40" i="10" s="1"/>
  <c r="F40" i="10"/>
  <c r="H40" i="10" s="1"/>
  <c r="G39" i="10"/>
  <c r="I39" i="10" s="1"/>
  <c r="F39" i="10"/>
  <c r="H39" i="10" s="1"/>
  <c r="G38" i="10"/>
  <c r="I38" i="10" s="1"/>
  <c r="F38" i="10"/>
  <c r="H38" i="10" s="1"/>
  <c r="G37" i="10"/>
  <c r="I37" i="10" s="1"/>
  <c r="F37" i="10"/>
  <c r="H37" i="10" s="1"/>
  <c r="G47" i="10"/>
  <c r="I47" i="10" s="1"/>
  <c r="F47" i="10"/>
  <c r="H47" i="10" s="1"/>
  <c r="G46" i="10"/>
  <c r="F46" i="10"/>
  <c r="G45" i="10"/>
  <c r="I45" i="10" s="1"/>
  <c r="F45" i="10"/>
  <c r="H45" i="10" s="1"/>
  <c r="F44" i="10"/>
  <c r="G31" i="10"/>
  <c r="I31" i="10" s="1"/>
  <c r="F31" i="10"/>
  <c r="H31" i="10" s="1"/>
  <c r="G30" i="10"/>
  <c r="F30" i="10"/>
  <c r="G33" i="10"/>
  <c r="I33" i="10" s="1"/>
  <c r="F33" i="10"/>
  <c r="H33" i="10" s="1"/>
  <c r="G23" i="10"/>
  <c r="I23" i="10" s="1"/>
  <c r="F23" i="10"/>
  <c r="H23" i="10" s="1"/>
  <c r="G22" i="10"/>
  <c r="I22" i="10" s="1"/>
  <c r="F22" i="10"/>
  <c r="H22" i="10" s="1"/>
  <c r="G21" i="10"/>
  <c r="F21" i="10"/>
  <c r="G20" i="10"/>
  <c r="I20" i="10" s="1"/>
  <c r="G27" i="10"/>
  <c r="F27" i="10"/>
  <c r="G26" i="10"/>
  <c r="I26" i="10" s="1"/>
  <c r="F26" i="10"/>
  <c r="H26" i="10" s="1"/>
  <c r="G25" i="10"/>
  <c r="F25" i="10"/>
  <c r="G24" i="10"/>
  <c r="F24" i="10"/>
  <c r="G28" i="10"/>
  <c r="F28" i="10"/>
  <c r="G29" i="10"/>
  <c r="I29" i="10" s="1"/>
  <c r="F29" i="10"/>
  <c r="H29" i="10" s="1"/>
  <c r="G19" i="10"/>
  <c r="I19" i="10" s="1"/>
  <c r="F19" i="10"/>
  <c r="H19" i="10" s="1"/>
  <c r="G34" i="10"/>
  <c r="I34" i="10" s="1"/>
  <c r="F34" i="10"/>
  <c r="H34" i="10" s="1"/>
  <c r="F35" i="10" l="1"/>
  <c r="H35" i="10" s="1"/>
  <c r="G35" i="10"/>
  <c r="I35" i="10" s="1"/>
  <c r="G18" i="10"/>
  <c r="I18" i="10" s="1"/>
  <c r="F18" i="10"/>
  <c r="H18" i="10" s="1"/>
  <c r="G50" i="10"/>
  <c r="F50" i="10"/>
  <c r="E49" i="10" l="1"/>
  <c r="G49" i="10" l="1"/>
</calcChain>
</file>

<file path=xl/sharedStrings.xml><?xml version="1.0" encoding="utf-8"?>
<sst xmlns="http://schemas.openxmlformats.org/spreadsheetml/2006/main" count="86" uniqueCount="74">
  <si>
    <t>Изменение, руб.коп</t>
  </si>
  <si>
    <t>Доходы , всего</t>
  </si>
  <si>
    <t>Расходы, всего</t>
  </si>
  <si>
    <t>на 01</t>
  </si>
  <si>
    <t>степень обобщения отчетности:</t>
  </si>
  <si>
    <t>Единица измерения:</t>
  </si>
  <si>
    <t>руб.коп.</t>
  </si>
  <si>
    <t>Изменение остатков средств</t>
  </si>
  <si>
    <t>Утвержденные бюджетные назначения (прогнозные показатели)</t>
  </si>
  <si>
    <t xml:space="preserve"> Изменение, %</t>
  </si>
  <si>
    <t>Х</t>
  </si>
  <si>
    <t>Результат сопоставления отчётных данных (пояснения) *</t>
  </si>
  <si>
    <t>Наименование показателя отчётности
(доходы - группа, подгруппа кода вида доходов бюджетов
расходы - код раздела)</t>
  </si>
  <si>
    <t>(индивидуальная, консолидированная)</t>
  </si>
  <si>
    <t>вида финансового обеспечения (деятельности):</t>
  </si>
  <si>
    <t>бюджетная деятельность</t>
  </si>
  <si>
    <t xml:space="preserve">Периодичность: </t>
  </si>
  <si>
    <t>квартальная, годовая</t>
  </si>
  <si>
    <t>Анализ исполнения бюджета</t>
  </si>
  <si>
    <t>Утвержденные бюджетные назначения (прогнозные показатели)
(гр.6 = гр.2 -гр. 4)</t>
  </si>
  <si>
    <t>Наименование :</t>
  </si>
  <si>
    <r>
      <t xml:space="preserve">* </t>
    </r>
    <r>
      <rPr>
        <b/>
        <sz val="11"/>
        <color theme="1"/>
        <rFont val="Times New Roman"/>
        <family val="1"/>
        <charset val="204"/>
      </rPr>
      <t>Пояснения предоставляются, если доля изменений меньше (-10)% и/или больше 10%.</t>
    </r>
    <r>
      <rPr>
        <sz val="11"/>
        <color theme="1"/>
        <rFont val="Times New Roman"/>
        <family val="1"/>
        <charset val="204"/>
      </rPr>
      <t xml:space="preserve">
 Кратко описать результат сравнения - рост/снижение показателя, что повлияло на это, а также степень их существенности по отношению к финансовому результату отчетного периода </t>
    </r>
  </si>
  <si>
    <t>Пояснения к  "Отчёту об исполнении бюджета" (ф. 0503117), "Сведениям об исполнении бюджета" (ф. 0503164)</t>
  </si>
  <si>
    <t>(муниципальное образование)</t>
  </si>
  <si>
    <t xml:space="preserve">Приложение 18 к Порядку составления и представления консолидированной бюджетной отчетности и консолидированной бухгалтерской отчётности </t>
  </si>
  <si>
    <t>За отчётный период, 
руб.коп</t>
  </si>
  <si>
    <t>За предыдущий период аналогичный отчётному, руб.коп</t>
  </si>
  <si>
    <t>Исполнено</t>
  </si>
  <si>
    <t>Исполнено
(гр.7 = гр.3 - гр.5)</t>
  </si>
  <si>
    <t xml:space="preserve">Исполнено </t>
  </si>
  <si>
    <t>января</t>
  </si>
  <si>
    <t>2023__ года</t>
  </si>
  <si>
    <t>МО сельское поселение Ткундрино</t>
  </si>
  <si>
    <t>консолидированный</t>
  </si>
  <si>
    <t>Налоги на прибыль, доходы (ГрПодгр 101)</t>
  </si>
  <si>
    <t>Налоги на товары (работы, услуги), реализуемые на территории Российской Федерации (ГрПодгр 103)</t>
  </si>
  <si>
    <t xml:space="preserve">Налоги на совокупный доход (ГрПодгр 105) </t>
  </si>
  <si>
    <t xml:space="preserve">Налоги на имущество (ГрПодгр 106) </t>
  </si>
  <si>
    <t xml:space="preserve">Государственная пошлина (ГрПодгр 108) </t>
  </si>
  <si>
    <t xml:space="preserve">Доходы от использования имущества, находящегося в государственной и муниципальной собственности (ГрПодгр 111) </t>
  </si>
  <si>
    <t xml:space="preserve">Платежи при использовании природными ресурсами (ГрПодгр 112) </t>
  </si>
  <si>
    <t xml:space="preserve">Доходы от оказания платных услуг и компенсации затрат государства (ГрПодгр 113) </t>
  </si>
  <si>
    <t xml:space="preserve">Доходы от продажи материальных и нематериальных активов (ГрПодгр 114) </t>
  </si>
  <si>
    <t xml:space="preserve">Штрафы, санкции, возмещение ущерба  (ГрПодгр 116) </t>
  </si>
  <si>
    <t xml:space="preserve">Безвозмездные поступления от других бюджетов бюджетной системы Российской Федерации (ГрПодгр 202) </t>
  </si>
  <si>
    <t xml:space="preserve">Прочие безвозмездные поступления (ГрПодгр 207)  </t>
  </si>
  <si>
    <t xml:space="preserve"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 (ГрПодгр 218)  </t>
  </si>
  <si>
    <t xml:space="preserve">Возврат остатков субсидий, субвенций и иных межбюджетных трансфертов, имеющих целевое назначение, прошлых лет (ГрПодгр 219)  </t>
  </si>
  <si>
    <t>Общегосударственные вопросы (Разд. 01)</t>
  </si>
  <si>
    <t>национальная оборона (Разд. 02)</t>
  </si>
  <si>
    <t>Национальная безопасность и правоохранительная деятельность (Разд. 03)</t>
  </si>
  <si>
    <t>национальная экономика (Разд 04)</t>
  </si>
  <si>
    <t>Жилищно-коммунальное хозяйство (Разд 05)</t>
  </si>
  <si>
    <t>Охрана окружающей среды (Разд 06)</t>
  </si>
  <si>
    <t>Образование (Разд 07)</t>
  </si>
  <si>
    <t>Культура, кинематография (Разд 08)</t>
  </si>
  <si>
    <t>Здравоохранение (Разд 09)</t>
  </si>
  <si>
    <t>Социальная политика (Разд 10)</t>
  </si>
  <si>
    <t>Физическая культура и спорт (Разд 11)</t>
  </si>
  <si>
    <t>Межбюджетные трансферты общего характера бюджетам бюджетной системы Российской Федерации (Разд 14)</t>
  </si>
  <si>
    <t>Увеличение связано с поступлением от акцизов согласно закона Ханты-Мансийского автономного округа - Югры  от  26 ноября 2020 года № 106-оз "О бюджете Ханты-Мансийского автономного округа - Югры на 2021 год и плановый период 2022 - 2023 годов" для бюджета сельского поселения  дифференцированный норматив отчисления от акцизов на нефтепродукты  на 2022 год составил 0,0210 %</t>
  </si>
  <si>
    <t>Увеливение в  сравнении с 2021 годом  связано с повышением МРОТ 2022 году</t>
  </si>
  <si>
    <t>Увеличение связано в результате проведенных активных информационных действий совместно с налоговым органом, налогаплатильщиками погашены задолженности прошлых лет, а также уплачены пени по соответствующему платежу</t>
  </si>
  <si>
    <t>Поступление госпошлины зависит от количества поданных заявлений и совершения  юридически значемых действий  и носит разовый  непланируемый характер</t>
  </si>
  <si>
    <t>Администрацией платных услуг не оказывалоль и поступления от компенсации затрат  в связи с прямыми выплатами по больничным так же  не было.</t>
  </si>
  <si>
    <t>В 2022 году безвозмезных поступлений от других бюджетов бюджетной системы Российской Федерации в сравнении с 2021 годом  выше в связи  с увеличением поступления сумм по МБТ .</t>
  </si>
  <si>
    <t xml:space="preserve">Возврат остатков ИМБТ ,имеющих целевое назначение прошлых лет </t>
  </si>
  <si>
    <t>Возврат остатков иных межбюджетных трансфертов, имеющих целевое назначение, прошлых лет из бюджетов муниципальных районов .</t>
  </si>
  <si>
    <t xml:space="preserve"> </t>
  </si>
  <si>
    <t>Плановые и фактические расходы выше в сравнении с 2021 годом связанов  с по вышением  МРОТ, увеличением стоимости услуг за электроэнергию, связь-интернет и другие услуги и работы. Также выделены дополнительные средства  выполнение работ по обустройству мест (площадок) сбора ТКО, увеличение стоимости содержания дорог.</t>
  </si>
  <si>
    <t xml:space="preserve"> В 2022 году  выделены дополнительные средства  на выполнение работ по обустройству мест (площадок) сбора ТКО</t>
  </si>
  <si>
    <t>В 2022 году выделены дополнительные средства на установку пожарных водоёмов</t>
  </si>
  <si>
    <t>В 2022 году средства не выделялись</t>
  </si>
  <si>
    <t xml:space="preserve">В связи с передачей  полномочий  по разделу культура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</si>
</sst>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&quot;&quot;##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b/>
      <sz val="11"/>
      <color rgb="FF22272F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22272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rgb="FF22272F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indexed="7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22272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15" fillId="0" borderId="0" applyNumberFormat="0" applyFont="0" applyFill="0" applyBorder="0" applyAlignment="0" applyProtection="0">
      <alignment vertical="top"/>
    </xf>
  </cellStyleXfs>
  <cellXfs count="77">
    <xf numFmtId="0" fontId="0" fillId="0" borderId="0" xfId="0"/>
    <xf numFmtId="4" fontId="2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9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Border="1" applyAlignment="1">
      <alignment wrapText="1"/>
    </xf>
    <xf numFmtId="43" fontId="2" fillId="0" borderId="0" xfId="0" applyNumberFormat="1" applyFont="1" applyBorder="1" applyAlignment="1">
      <alignment shrinkToFit="1"/>
    </xf>
    <xf numFmtId="4" fontId="7" fillId="0" borderId="1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4" fontId="10" fillId="0" borderId="1" xfId="0" applyNumberFormat="1" applyFont="1" applyBorder="1" applyAlignment="1">
      <alignment wrapText="1"/>
    </xf>
    <xf numFmtId="4" fontId="10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vertical="top" wrapText="1"/>
    </xf>
    <xf numFmtId="4" fontId="11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horizontal="center" shrinkToFit="1"/>
    </xf>
    <xf numFmtId="164" fontId="10" fillId="0" borderId="1" xfId="0" applyNumberFormat="1" applyFont="1" applyBorder="1" applyAlignment="1">
      <alignment horizontal="center" shrinkToFit="1"/>
    </xf>
    <xf numFmtId="0" fontId="14" fillId="0" borderId="0" xfId="0" applyFont="1"/>
    <xf numFmtId="4" fontId="7" fillId="0" borderId="0" xfId="0" applyNumberFormat="1" applyFont="1" applyAlignment="1">
      <alignment vertical="top" wrapText="1"/>
    </xf>
    <xf numFmtId="4" fontId="7" fillId="0" borderId="1" xfId="0" applyNumberFormat="1" applyFont="1" applyBorder="1" applyAlignment="1">
      <alignment horizontal="center" shrinkToFit="1"/>
    </xf>
    <xf numFmtId="4" fontId="12" fillId="0" borderId="1" xfId="0" applyNumberFormat="1" applyFont="1" applyBorder="1" applyAlignment="1">
      <alignment wrapText="1"/>
    </xf>
    <xf numFmtId="43" fontId="10" fillId="0" borderId="1" xfId="0" applyNumberFormat="1" applyFont="1" applyBorder="1" applyAlignment="1">
      <alignment horizontal="center" shrinkToFit="1"/>
    </xf>
    <xf numFmtId="40" fontId="16" fillId="0" borderId="1" xfId="2" applyNumberFormat="1" applyFont="1" applyBorder="1" applyAlignment="1">
      <alignment horizontal="right" wrapText="1"/>
    </xf>
    <xf numFmtId="4" fontId="13" fillId="0" borderId="6" xfId="0" applyNumberFormat="1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left" wrapText="1"/>
    </xf>
    <xf numFmtId="4" fontId="10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0" fontId="5" fillId="0" borderId="0" xfId="0" applyFont="1" applyFill="1" applyAlignment="1">
      <alignment vertical="top" wrapText="1"/>
    </xf>
    <xf numFmtId="0" fontId="7" fillId="0" borderId="1" xfId="0" applyNumberFormat="1" applyFont="1" applyBorder="1" applyAlignment="1">
      <alignment horizontal="center" shrinkToFit="1"/>
    </xf>
    <xf numFmtId="0" fontId="5" fillId="0" borderId="0" xfId="3" applyNumberFormat="1" applyFont="1" applyFill="1" applyBorder="1" applyAlignment="1" applyProtection="1"/>
    <xf numFmtId="0" fontId="18" fillId="0" borderId="0" xfId="3" applyNumberFormat="1" applyFont="1" applyFill="1" applyBorder="1" applyAlignment="1" applyProtection="1"/>
    <xf numFmtId="0" fontId="11" fillId="0" borderId="0" xfId="3" applyNumberFormat="1" applyFont="1" applyFill="1" applyBorder="1" applyAlignment="1" applyProtection="1">
      <alignment vertical="top" wrapText="1"/>
    </xf>
    <xf numFmtId="0" fontId="19" fillId="0" borderId="0" xfId="3" applyNumberFormat="1" applyFont="1" applyFill="1" applyBorder="1" applyAlignment="1" applyProtection="1">
      <alignment vertical="top" wrapText="1"/>
    </xf>
    <xf numFmtId="0" fontId="20" fillId="0" borderId="0" xfId="3" applyNumberFormat="1" applyFont="1" applyFill="1" applyBorder="1" applyAlignment="1" applyProtection="1">
      <alignment vertical="top" wrapText="1"/>
    </xf>
    <xf numFmtId="0" fontId="21" fillId="0" borderId="0" xfId="0" applyFont="1" applyAlignment="1"/>
    <xf numFmtId="0" fontId="6" fillId="0" borderId="0" xfId="0" applyFont="1" applyAlignment="1"/>
    <xf numFmtId="0" fontId="22" fillId="0" borderId="0" xfId="0" applyFont="1" applyBorder="1" applyAlignment="1">
      <alignment horizontal="left"/>
    </xf>
    <xf numFmtId="0" fontId="3" fillId="0" borderId="0" xfId="0" applyFont="1" applyAlignment="1"/>
    <xf numFmtId="0" fontId="14" fillId="0" borderId="0" xfId="0" applyFont="1" applyBorder="1"/>
    <xf numFmtId="4" fontId="23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24" fillId="0" borderId="0" xfId="0" applyFont="1" applyAlignment="1"/>
    <xf numFmtId="4" fontId="1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/>
    </xf>
    <xf numFmtId="49" fontId="7" fillId="0" borderId="1" xfId="0" applyNumberFormat="1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165" fontId="27" fillId="0" borderId="9" xfId="0" applyNumberFormat="1" applyFont="1" applyBorder="1" applyAlignment="1">
      <alignment horizontal="left" wrapText="1"/>
    </xf>
    <xf numFmtId="0" fontId="28" fillId="0" borderId="10" xfId="0" applyFont="1" applyBorder="1" applyAlignment="1"/>
    <xf numFmtId="0" fontId="28" fillId="0" borderId="5" xfId="0" applyFont="1" applyBorder="1" applyAlignment="1"/>
    <xf numFmtId="4" fontId="2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7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8" fillId="0" borderId="2" xfId="3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22" fillId="0" borderId="2" xfId="0" applyFont="1" applyBorder="1" applyAlignment="1">
      <alignment horizontal="left"/>
    </xf>
    <xf numFmtId="0" fontId="20" fillId="0" borderId="8" xfId="3" applyNumberFormat="1" applyFont="1" applyFill="1" applyBorder="1" applyAlignment="1" applyProtection="1">
      <alignment horizontal="center" vertical="top" wrapText="1"/>
    </xf>
  </cellXfs>
  <cellStyles count="4">
    <cellStyle name="Обычный" xfId="0" builtinId="0"/>
    <cellStyle name="Обычный 2" xfId="2"/>
    <cellStyle name="Обычный 3" xfId="1"/>
    <cellStyle name="Обычный_свед по д-ой и к-ой задолж (тыс. руб.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zoomScaleNormal="100" zoomScaleSheetLayoutView="90" workbookViewId="0">
      <selection activeCell="A36" sqref="A36"/>
    </sheetView>
  </sheetViews>
  <sheetFormatPr defaultColWidth="9.140625" defaultRowHeight="15" x14ac:dyDescent="0.25"/>
  <cols>
    <col min="1" max="1" width="22.7109375" style="1" customWidth="1"/>
    <col min="2" max="7" width="13.42578125" style="1" customWidth="1"/>
    <col min="8" max="8" width="10.140625" style="1" customWidth="1"/>
    <col min="9" max="9" width="9.28515625" style="1" customWidth="1"/>
    <col min="10" max="10" width="19.28515625" style="1" customWidth="1"/>
    <col min="11" max="16384" width="9.140625" style="1"/>
  </cols>
  <sheetData>
    <row r="1" spans="1:10" ht="42" customHeight="1" x14ac:dyDescent="0.2">
      <c r="F1" s="34"/>
      <c r="G1" s="62" t="s">
        <v>24</v>
      </c>
      <c r="H1" s="62"/>
      <c r="I1" s="62"/>
      <c r="J1" s="62"/>
    </row>
    <row r="2" spans="1:10" ht="15.75" x14ac:dyDescent="0.25">
      <c r="A2" s="71" t="s">
        <v>22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8.75" x14ac:dyDescent="0.25">
      <c r="A3" s="70" t="s">
        <v>18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x14ac:dyDescent="0.2">
      <c r="A4" s="3"/>
      <c r="D4" s="17" t="s">
        <v>3</v>
      </c>
      <c r="E4" s="52" t="s">
        <v>30</v>
      </c>
      <c r="F4" s="6" t="s">
        <v>31</v>
      </c>
    </row>
    <row r="5" spans="1:10" x14ac:dyDescent="0.2">
      <c r="A5" s="3"/>
      <c r="B5" s="3"/>
      <c r="C5" s="3"/>
      <c r="D5" s="3"/>
      <c r="E5" s="3"/>
      <c r="F5" s="3"/>
      <c r="G5" s="3"/>
    </row>
    <row r="6" spans="1:10" s="38" customFormat="1" ht="15.75" x14ac:dyDescent="0.25">
      <c r="A6" s="36" t="s">
        <v>20</v>
      </c>
      <c r="B6" s="37"/>
      <c r="C6" s="72" t="s">
        <v>32</v>
      </c>
      <c r="D6" s="72"/>
      <c r="E6" s="72"/>
      <c r="F6" s="72"/>
      <c r="G6" s="72"/>
      <c r="H6" s="72"/>
      <c r="I6" s="72"/>
      <c r="J6" s="72"/>
    </row>
    <row r="7" spans="1:10" s="40" customFormat="1" ht="15" customHeight="1" x14ac:dyDescent="0.25">
      <c r="A7" s="39"/>
      <c r="C7" s="76" t="s">
        <v>23</v>
      </c>
      <c r="D7" s="76"/>
      <c r="E7" s="76"/>
      <c r="F7" s="76"/>
      <c r="G7" s="76"/>
      <c r="H7" s="76"/>
      <c r="I7" s="76"/>
      <c r="J7" s="76"/>
    </row>
    <row r="8" spans="1:10" x14ac:dyDescent="0.25">
      <c r="A8" s="21" t="s">
        <v>4</v>
      </c>
      <c r="C8" s="73" t="s">
        <v>33</v>
      </c>
      <c r="D8" s="73"/>
      <c r="E8" s="73"/>
      <c r="F8" s="73"/>
      <c r="G8" s="73"/>
      <c r="H8" s="73"/>
      <c r="I8" s="73"/>
      <c r="J8" s="73"/>
    </row>
    <row r="9" spans="1:10" s="9" customFormat="1" ht="11.25" x14ac:dyDescent="0.2">
      <c r="A9" s="7"/>
      <c r="B9" s="8"/>
      <c r="C9" s="74" t="s">
        <v>13</v>
      </c>
      <c r="D9" s="74"/>
      <c r="E9" s="74"/>
      <c r="F9" s="74"/>
      <c r="G9" s="74"/>
      <c r="H9" s="74"/>
      <c r="I9" s="74"/>
      <c r="J9" s="74"/>
    </row>
    <row r="10" spans="1:10" s="9" customFormat="1" ht="15.75" x14ac:dyDescent="0.25">
      <c r="A10" s="49" t="s">
        <v>14</v>
      </c>
      <c r="B10" s="42"/>
      <c r="C10" s="75" t="s">
        <v>15</v>
      </c>
      <c r="D10" s="75"/>
      <c r="E10" s="75"/>
      <c r="F10" s="75"/>
      <c r="G10" s="75"/>
      <c r="H10" s="75"/>
      <c r="I10" s="75"/>
      <c r="J10" s="75"/>
    </row>
    <row r="11" spans="1:10" s="9" customFormat="1" ht="15.75" x14ac:dyDescent="0.25">
      <c r="A11" s="41"/>
      <c r="B11" s="42"/>
      <c r="C11" s="43"/>
      <c r="D11" s="43"/>
    </row>
    <row r="12" spans="1:10" s="9" customFormat="1" ht="15.75" x14ac:dyDescent="0.25">
      <c r="A12" s="44" t="s">
        <v>16</v>
      </c>
      <c r="B12" s="44" t="s">
        <v>17</v>
      </c>
      <c r="C12" s="44"/>
      <c r="D12" s="43"/>
    </row>
    <row r="13" spans="1:10" x14ac:dyDescent="0.25">
      <c r="A13" s="21" t="s">
        <v>5</v>
      </c>
      <c r="B13" s="45" t="s">
        <v>6</v>
      </c>
    </row>
    <row r="14" spans="1:10" ht="15.75" x14ac:dyDescent="0.25">
      <c r="A14" s="4"/>
      <c r="B14" s="5"/>
      <c r="C14" s="5"/>
      <c r="D14" s="2"/>
      <c r="E14" s="2"/>
      <c r="F14" s="2"/>
      <c r="G14" s="3"/>
    </row>
    <row r="15" spans="1:10" s="22" customFormat="1" ht="36.75" customHeight="1" x14ac:dyDescent="0.25">
      <c r="A15" s="64" t="s">
        <v>12</v>
      </c>
      <c r="B15" s="66" t="s">
        <v>25</v>
      </c>
      <c r="C15" s="67"/>
      <c r="D15" s="68" t="s">
        <v>26</v>
      </c>
      <c r="E15" s="69"/>
      <c r="F15" s="68" t="s">
        <v>0</v>
      </c>
      <c r="G15" s="69"/>
      <c r="H15" s="68" t="s">
        <v>9</v>
      </c>
      <c r="I15" s="69"/>
      <c r="J15" s="63" t="s">
        <v>11</v>
      </c>
    </row>
    <row r="16" spans="1:10" s="22" customFormat="1" ht="74.25" customHeight="1" x14ac:dyDescent="0.25">
      <c r="A16" s="65"/>
      <c r="B16" s="50" t="s">
        <v>8</v>
      </c>
      <c r="C16" s="50" t="s">
        <v>27</v>
      </c>
      <c r="D16" s="51" t="s">
        <v>8</v>
      </c>
      <c r="E16" s="51" t="s">
        <v>27</v>
      </c>
      <c r="F16" s="47" t="s">
        <v>19</v>
      </c>
      <c r="G16" s="51" t="s">
        <v>28</v>
      </c>
      <c r="H16" s="47" t="s">
        <v>8</v>
      </c>
      <c r="I16" s="46" t="s">
        <v>29</v>
      </c>
      <c r="J16" s="63"/>
    </row>
    <row r="17" spans="1:15" s="9" customFormat="1" ht="11.25" x14ac:dyDescent="0.25">
      <c r="A17" s="48">
        <v>1</v>
      </c>
      <c r="B17" s="48">
        <f t="shared" ref="B17:J17" si="0">A17+1</f>
        <v>2</v>
      </c>
      <c r="C17" s="48">
        <f t="shared" si="0"/>
        <v>3</v>
      </c>
      <c r="D17" s="48">
        <f t="shared" si="0"/>
        <v>4</v>
      </c>
      <c r="E17" s="48">
        <f t="shared" si="0"/>
        <v>5</v>
      </c>
      <c r="F17" s="48">
        <f t="shared" si="0"/>
        <v>6</v>
      </c>
      <c r="G17" s="48">
        <f t="shared" si="0"/>
        <v>7</v>
      </c>
      <c r="H17" s="48">
        <f t="shared" si="0"/>
        <v>8</v>
      </c>
      <c r="I17" s="48">
        <f t="shared" si="0"/>
        <v>9</v>
      </c>
      <c r="J17" s="48">
        <f t="shared" si="0"/>
        <v>10</v>
      </c>
    </row>
    <row r="18" spans="1:15" s="30" customFormat="1" ht="12.75" x14ac:dyDescent="0.2">
      <c r="A18" s="15" t="s">
        <v>1</v>
      </c>
      <c r="B18" s="25">
        <f>SUM(B19:B34)</f>
        <v>37002348.890000001</v>
      </c>
      <c r="C18" s="25">
        <f t="shared" ref="C18:E18" si="1">SUM(C19:C34)</f>
        <v>37415286.609999999</v>
      </c>
      <c r="D18" s="25">
        <f>SUM(D19:D34)</f>
        <v>30850936.789999999</v>
      </c>
      <c r="E18" s="25">
        <f t="shared" si="1"/>
        <v>30936724.68</v>
      </c>
      <c r="F18" s="25">
        <f t="shared" ref="F18" si="2">SUM(F19:F34)</f>
        <v>6379022.1000000006</v>
      </c>
      <c r="G18" s="25">
        <f t="shared" ref="G18" si="3">SUM(G19:G34)</f>
        <v>6703221.5700000012</v>
      </c>
      <c r="H18" s="25">
        <f t="shared" ref="H18" si="4">F18/D18*100</f>
        <v>20.676915399430246</v>
      </c>
      <c r="I18" s="25">
        <f t="shared" ref="I18" si="5">G18/E18*100</f>
        <v>21.667521818602552</v>
      </c>
      <c r="J18" s="32" t="s">
        <v>10</v>
      </c>
    </row>
    <row r="19" spans="1:15" s="31" customFormat="1" ht="63.75" x14ac:dyDescent="0.2">
      <c r="A19" s="13" t="s">
        <v>34</v>
      </c>
      <c r="B19" s="23">
        <v>860146.7</v>
      </c>
      <c r="C19" s="23">
        <v>836270.31</v>
      </c>
      <c r="D19" s="26">
        <v>760300</v>
      </c>
      <c r="E19" s="26">
        <v>818309.18</v>
      </c>
      <c r="F19" s="19">
        <f t="shared" ref="F19:F34" si="6">B19-D19</f>
        <v>99846.699999999953</v>
      </c>
      <c r="G19" s="19">
        <f t="shared" ref="G19:I34" si="7">C19-E19</f>
        <v>17961.130000000005</v>
      </c>
      <c r="H19" s="35">
        <f>F19/D19*100</f>
        <v>13.132539786926205</v>
      </c>
      <c r="I19" s="35">
        <f>G19/E19*100</f>
        <v>2.1949075531573534</v>
      </c>
      <c r="J19" s="54" t="s">
        <v>61</v>
      </c>
    </row>
    <row r="20" spans="1:15" s="31" customFormat="1" ht="280.5" customHeight="1" x14ac:dyDescent="0.2">
      <c r="A20" s="29" t="s">
        <v>35</v>
      </c>
      <c r="B20" s="27">
        <v>1307600</v>
      </c>
      <c r="C20" s="23">
        <v>1715173.71</v>
      </c>
      <c r="D20" s="26">
        <v>1129400</v>
      </c>
      <c r="E20" s="26">
        <v>1422537.87</v>
      </c>
      <c r="F20" s="19">
        <f>B20-D20</f>
        <v>178200</v>
      </c>
      <c r="G20" s="19">
        <f t="shared" si="7"/>
        <v>292635.83999999985</v>
      </c>
      <c r="H20" s="35">
        <f>F20/D20*100</f>
        <v>15.778289357180805</v>
      </c>
      <c r="I20" s="35">
        <f>G20/E20*100</f>
        <v>20.571391888498535</v>
      </c>
      <c r="J20" s="53" t="s">
        <v>60</v>
      </c>
      <c r="M20" s="58"/>
      <c r="N20" s="59"/>
      <c r="O20" s="60"/>
    </row>
    <row r="21" spans="1:15" s="31" customFormat="1" ht="25.5" x14ac:dyDescent="0.2">
      <c r="A21" s="29" t="s">
        <v>36</v>
      </c>
      <c r="B21" s="27"/>
      <c r="C21" s="23"/>
      <c r="D21" s="26"/>
      <c r="E21" s="26"/>
      <c r="F21" s="19">
        <f t="shared" si="6"/>
        <v>0</v>
      </c>
      <c r="G21" s="19">
        <f t="shared" si="7"/>
        <v>0</v>
      </c>
      <c r="H21" s="19">
        <f t="shared" si="7"/>
        <v>0</v>
      </c>
      <c r="I21" s="19">
        <f t="shared" si="7"/>
        <v>0</v>
      </c>
      <c r="J21" s="33"/>
    </row>
    <row r="22" spans="1:15" s="31" customFormat="1" ht="173.25" customHeight="1" x14ac:dyDescent="0.2">
      <c r="A22" s="29" t="s">
        <v>37</v>
      </c>
      <c r="B22" s="27">
        <v>104900</v>
      </c>
      <c r="C22" s="23">
        <v>133740.4</v>
      </c>
      <c r="D22" s="26">
        <v>105800</v>
      </c>
      <c r="E22" s="26">
        <v>98410.94</v>
      </c>
      <c r="F22" s="19">
        <f t="shared" si="6"/>
        <v>-900</v>
      </c>
      <c r="G22" s="19">
        <f t="shared" si="7"/>
        <v>35329.459999999992</v>
      </c>
      <c r="H22" s="19">
        <f t="shared" ref="H22:H47" si="8">F22/D22*100</f>
        <v>-0.85066162570888471</v>
      </c>
      <c r="I22" s="19">
        <f t="shared" ref="I22:I47" si="9">G22/E22*100</f>
        <v>35.899931450710653</v>
      </c>
      <c r="J22" s="54" t="s">
        <v>62</v>
      </c>
    </row>
    <row r="23" spans="1:15" s="31" customFormat="1" ht="137.25" customHeight="1" x14ac:dyDescent="0.2">
      <c r="A23" s="29" t="s">
        <v>38</v>
      </c>
      <c r="B23" s="27">
        <v>3400</v>
      </c>
      <c r="C23" s="23">
        <v>3800</v>
      </c>
      <c r="D23" s="26">
        <v>5000</v>
      </c>
      <c r="E23" s="26">
        <v>3800</v>
      </c>
      <c r="F23" s="19">
        <f t="shared" si="6"/>
        <v>-1600</v>
      </c>
      <c r="G23" s="19">
        <f t="shared" si="7"/>
        <v>0</v>
      </c>
      <c r="H23" s="19">
        <f t="shared" si="8"/>
        <v>-32</v>
      </c>
      <c r="I23" s="19">
        <f t="shared" si="9"/>
        <v>0</v>
      </c>
      <c r="J23" s="54" t="s">
        <v>63</v>
      </c>
    </row>
    <row r="24" spans="1:15" s="31" customFormat="1" ht="76.5" x14ac:dyDescent="0.2">
      <c r="A24" s="29" t="s">
        <v>39</v>
      </c>
      <c r="B24" s="27"/>
      <c r="C24" s="23"/>
      <c r="D24" s="26"/>
      <c r="E24" s="26"/>
      <c r="F24" s="19">
        <f t="shared" si="6"/>
        <v>0</v>
      </c>
      <c r="G24" s="19">
        <f t="shared" si="7"/>
        <v>0</v>
      </c>
      <c r="H24" s="19">
        <v>0</v>
      </c>
      <c r="I24" s="19">
        <v>0</v>
      </c>
      <c r="J24" s="33"/>
    </row>
    <row r="25" spans="1:15" s="31" customFormat="1" ht="51" x14ac:dyDescent="0.2">
      <c r="A25" s="29" t="s">
        <v>40</v>
      </c>
      <c r="B25" s="27"/>
      <c r="C25" s="23"/>
      <c r="D25" s="26"/>
      <c r="E25" s="26"/>
      <c r="F25" s="19">
        <f t="shared" si="6"/>
        <v>0</v>
      </c>
      <c r="G25" s="19">
        <f t="shared" si="7"/>
        <v>0</v>
      </c>
      <c r="H25" s="19">
        <v>0</v>
      </c>
      <c r="I25" s="19">
        <v>0</v>
      </c>
      <c r="J25" s="33"/>
    </row>
    <row r="26" spans="1:15" s="31" customFormat="1" ht="114.75" x14ac:dyDescent="0.2">
      <c r="A26" s="18" t="s">
        <v>41</v>
      </c>
      <c r="B26" s="27"/>
      <c r="C26" s="23"/>
      <c r="D26" s="26">
        <v>35000</v>
      </c>
      <c r="E26" s="26">
        <v>565094.94999999995</v>
      </c>
      <c r="F26" s="19">
        <f t="shared" si="6"/>
        <v>-35000</v>
      </c>
      <c r="G26" s="19">
        <f t="shared" si="7"/>
        <v>-565094.94999999995</v>
      </c>
      <c r="H26" s="19">
        <f t="shared" si="8"/>
        <v>-100</v>
      </c>
      <c r="I26" s="19">
        <f t="shared" si="9"/>
        <v>-100</v>
      </c>
      <c r="J26" s="33" t="s">
        <v>64</v>
      </c>
    </row>
    <row r="27" spans="1:15" s="31" customFormat="1" ht="51" x14ac:dyDescent="0.2">
      <c r="A27" s="18" t="s">
        <v>42</v>
      </c>
      <c r="B27" s="27"/>
      <c r="C27" s="23"/>
      <c r="D27" s="26"/>
      <c r="E27" s="26"/>
      <c r="F27" s="19">
        <f t="shared" si="6"/>
        <v>0</v>
      </c>
      <c r="G27" s="19">
        <f t="shared" si="7"/>
        <v>0</v>
      </c>
      <c r="H27" s="19">
        <v>0</v>
      </c>
      <c r="I27" s="19">
        <v>0</v>
      </c>
      <c r="J27" s="33"/>
    </row>
    <row r="28" spans="1:15" s="31" customFormat="1" ht="38.25" x14ac:dyDescent="0.2">
      <c r="A28" s="29" t="s">
        <v>43</v>
      </c>
      <c r="B28" s="27"/>
      <c r="C28" s="23"/>
      <c r="D28" s="26"/>
      <c r="E28" s="26"/>
      <c r="F28" s="19">
        <f t="shared" si="6"/>
        <v>0</v>
      </c>
      <c r="G28" s="19">
        <f t="shared" si="7"/>
        <v>0</v>
      </c>
      <c r="H28" s="19">
        <v>0</v>
      </c>
      <c r="I28" s="19">
        <v>0</v>
      </c>
      <c r="J28" s="33"/>
    </row>
    <row r="29" spans="1:15" s="31" customFormat="1" ht="153" x14ac:dyDescent="0.2">
      <c r="A29" s="18" t="s">
        <v>44</v>
      </c>
      <c r="B29" s="27">
        <v>34698058.890000001</v>
      </c>
      <c r="C29" s="23">
        <v>34698058.890000001</v>
      </c>
      <c r="D29" s="26">
        <v>28793551.48</v>
      </c>
      <c r="E29" s="26">
        <v>28009636.789999999</v>
      </c>
      <c r="F29" s="19">
        <f t="shared" si="6"/>
        <v>5904507.4100000001</v>
      </c>
      <c r="G29" s="19">
        <f t="shared" si="7"/>
        <v>6688422.1000000015</v>
      </c>
      <c r="H29" s="19">
        <f t="shared" si="8"/>
        <v>20.506353355199238</v>
      </c>
      <c r="I29" s="19">
        <f t="shared" si="9"/>
        <v>23.879003323555779</v>
      </c>
      <c r="J29" s="54" t="s">
        <v>65</v>
      </c>
    </row>
    <row r="30" spans="1:15" s="31" customFormat="1" ht="38.25" x14ac:dyDescent="0.2">
      <c r="A30" s="13" t="s">
        <v>45</v>
      </c>
      <c r="B30" s="23"/>
      <c r="C30" s="23"/>
      <c r="D30" s="26"/>
      <c r="E30" s="26"/>
      <c r="F30" s="19">
        <f t="shared" si="6"/>
        <v>0</v>
      </c>
      <c r="G30" s="19">
        <f t="shared" si="7"/>
        <v>0</v>
      </c>
      <c r="H30" s="19">
        <v>0</v>
      </c>
      <c r="I30" s="19">
        <v>0</v>
      </c>
      <c r="J30" s="33"/>
    </row>
    <row r="31" spans="1:15" s="31" customFormat="1" ht="105" customHeight="1" x14ac:dyDescent="0.2">
      <c r="A31" s="13" t="s">
        <v>46</v>
      </c>
      <c r="B31" s="23">
        <v>255853.3</v>
      </c>
      <c r="C31" s="23">
        <v>255853.3</v>
      </c>
      <c r="D31" s="26">
        <v>21885.31</v>
      </c>
      <c r="E31" s="26">
        <v>21885.31</v>
      </c>
      <c r="F31" s="19">
        <f t="shared" si="6"/>
        <v>233967.99</v>
      </c>
      <c r="G31" s="19">
        <f t="shared" si="7"/>
        <v>233967.99</v>
      </c>
      <c r="H31" s="19">
        <f t="shared" si="8"/>
        <v>1069.0640891081732</v>
      </c>
      <c r="I31" s="19">
        <f t="shared" si="9"/>
        <v>1069.0640891081732</v>
      </c>
      <c r="J31" s="54" t="s">
        <v>67</v>
      </c>
    </row>
    <row r="32" spans="1:15" s="31" customFormat="1" ht="76.5" customHeight="1" x14ac:dyDescent="0.2">
      <c r="A32" s="13" t="s">
        <v>47</v>
      </c>
      <c r="B32" s="23">
        <v>-227610</v>
      </c>
      <c r="C32" s="23">
        <v>-227610</v>
      </c>
      <c r="D32" s="26"/>
      <c r="E32" s="26">
        <v>-2950.36</v>
      </c>
      <c r="F32" s="19"/>
      <c r="G32" s="19"/>
      <c r="H32" s="19"/>
      <c r="I32" s="19"/>
      <c r="J32" s="54" t="s">
        <v>66</v>
      </c>
    </row>
    <row r="33" spans="1:14" s="31" customFormat="1" ht="12.75" x14ac:dyDescent="0.2">
      <c r="A33" s="13"/>
      <c r="B33" s="23"/>
      <c r="C33" s="23"/>
      <c r="D33" s="26"/>
      <c r="E33" s="26"/>
      <c r="F33" s="19">
        <f t="shared" si="6"/>
        <v>0</v>
      </c>
      <c r="G33" s="19">
        <f t="shared" si="7"/>
        <v>0</v>
      </c>
      <c r="H33" s="19" t="e">
        <f t="shared" si="8"/>
        <v>#DIV/0!</v>
      </c>
      <c r="I33" s="19" t="e">
        <f t="shared" si="9"/>
        <v>#DIV/0!</v>
      </c>
      <c r="J33" s="33"/>
    </row>
    <row r="34" spans="1:14" s="31" customFormat="1" ht="12.75" x14ac:dyDescent="0.2">
      <c r="A34" s="13"/>
      <c r="B34" s="23"/>
      <c r="C34" s="23"/>
      <c r="D34" s="26"/>
      <c r="E34" s="26"/>
      <c r="F34" s="19">
        <f t="shared" si="6"/>
        <v>0</v>
      </c>
      <c r="G34" s="19">
        <f t="shared" si="7"/>
        <v>0</v>
      </c>
      <c r="H34" s="19" t="e">
        <f t="shared" si="8"/>
        <v>#DIV/0!</v>
      </c>
      <c r="I34" s="19" t="e">
        <f t="shared" si="9"/>
        <v>#DIV/0!</v>
      </c>
      <c r="J34" s="33"/>
    </row>
    <row r="35" spans="1:14" s="16" customFormat="1" ht="12.75" x14ac:dyDescent="0.2">
      <c r="A35" s="15" t="s">
        <v>2</v>
      </c>
      <c r="B35" s="20">
        <f>SUM(B36:B48)</f>
        <v>40864176.670000002</v>
      </c>
      <c r="C35" s="20">
        <f t="shared" ref="C35" si="10">SUM(C36:C48)</f>
        <v>38510125.030000001</v>
      </c>
      <c r="D35" s="20">
        <f t="shared" ref="D35" si="11">SUM(D36:D48)</f>
        <v>33421514.859999999</v>
      </c>
      <c r="E35" s="20">
        <f t="shared" ref="E35" si="12">SUM(E36:E48)</f>
        <v>29655474.969999999</v>
      </c>
      <c r="F35" s="20">
        <f t="shared" ref="F35" si="13">SUM(F36:F48)</f>
        <v>7442661.8099999977</v>
      </c>
      <c r="G35" s="20">
        <f t="shared" ref="G35" si="14">SUM(G36:G48)</f>
        <v>8854650.0600000005</v>
      </c>
      <c r="H35" s="20">
        <f t="shared" si="8"/>
        <v>22.269073802239966</v>
      </c>
      <c r="I35" s="20">
        <f t="shared" si="9"/>
        <v>29.858399061075637</v>
      </c>
      <c r="J35" s="32" t="s">
        <v>10</v>
      </c>
    </row>
    <row r="36" spans="1:14" s="14" customFormat="1" ht="234.75" customHeight="1" x14ac:dyDescent="0.2">
      <c r="A36" s="57" t="s">
        <v>48</v>
      </c>
      <c r="B36" s="28">
        <v>21924509.129999999</v>
      </c>
      <c r="C36" s="19">
        <v>20406458.030000001</v>
      </c>
      <c r="D36" s="26">
        <v>19173948.010000002</v>
      </c>
      <c r="E36" s="26">
        <v>17221249.140000001</v>
      </c>
      <c r="F36" s="19">
        <f>B36-D36</f>
        <v>2750561.1199999973</v>
      </c>
      <c r="G36" s="19">
        <f>C36-E36</f>
        <v>3185208.8900000006</v>
      </c>
      <c r="H36" s="19">
        <f t="shared" si="8"/>
        <v>14.345303943483453</v>
      </c>
      <c r="I36" s="19">
        <f t="shared" si="9"/>
        <v>18.495806338470988</v>
      </c>
      <c r="J36" s="55" t="s">
        <v>69</v>
      </c>
    </row>
    <row r="37" spans="1:14" s="14" customFormat="1" ht="25.5" x14ac:dyDescent="0.2">
      <c r="A37" s="29" t="s">
        <v>49</v>
      </c>
      <c r="B37" s="28">
        <v>123450</v>
      </c>
      <c r="C37" s="19">
        <v>123450</v>
      </c>
      <c r="D37" s="26">
        <v>132799.45000000001</v>
      </c>
      <c r="E37" s="26">
        <v>132799.45000000001</v>
      </c>
      <c r="F37" s="19">
        <f t="shared" ref="F37:F50" si="15">B37-D37</f>
        <v>-9349.4500000000116</v>
      </c>
      <c r="G37" s="19">
        <f t="shared" ref="G37:G50" si="16">C37-E37</f>
        <v>-9349.4500000000116</v>
      </c>
      <c r="H37" s="19">
        <f t="shared" si="8"/>
        <v>-7.0402776517523318</v>
      </c>
      <c r="I37" s="19">
        <f t="shared" si="9"/>
        <v>-7.0402776517523318</v>
      </c>
      <c r="J37" s="13"/>
    </row>
    <row r="38" spans="1:14" s="14" customFormat="1" ht="51" x14ac:dyDescent="0.2">
      <c r="A38" s="29" t="s">
        <v>50</v>
      </c>
      <c r="B38" s="28">
        <v>1713193.94</v>
      </c>
      <c r="C38" s="19">
        <v>1711568.94</v>
      </c>
      <c r="D38" s="26">
        <v>282886.09999999998</v>
      </c>
      <c r="E38" s="26">
        <v>134487.1</v>
      </c>
      <c r="F38" s="19">
        <f t="shared" si="15"/>
        <v>1430307.8399999999</v>
      </c>
      <c r="G38" s="19">
        <f t="shared" si="16"/>
        <v>1577081.8399999999</v>
      </c>
      <c r="H38" s="19">
        <f t="shared" si="8"/>
        <v>505.61262642455745</v>
      </c>
      <c r="I38" s="19">
        <f t="shared" si="9"/>
        <v>1172.6640250254484</v>
      </c>
      <c r="J38" s="13" t="s">
        <v>71</v>
      </c>
      <c r="N38" s="14" t="s">
        <v>68</v>
      </c>
    </row>
    <row r="39" spans="1:14" s="14" customFormat="1" ht="25.5" x14ac:dyDescent="0.2">
      <c r="A39" s="29" t="s">
        <v>51</v>
      </c>
      <c r="B39" s="28">
        <v>3385394.01</v>
      </c>
      <c r="C39" s="19">
        <v>2551321.2200000002</v>
      </c>
      <c r="D39" s="26">
        <v>3172610.38</v>
      </c>
      <c r="E39" s="26">
        <v>1643982.51</v>
      </c>
      <c r="F39" s="19">
        <f t="shared" si="15"/>
        <v>212783.62999999989</v>
      </c>
      <c r="G39" s="19">
        <f t="shared" si="16"/>
        <v>907338.7100000002</v>
      </c>
      <c r="H39" s="19">
        <f t="shared" si="8"/>
        <v>6.7068944658751297</v>
      </c>
      <c r="I39" s="19">
        <f t="shared" si="9"/>
        <v>55.19150626486897</v>
      </c>
      <c r="J39" s="13"/>
    </row>
    <row r="40" spans="1:14" s="14" customFormat="1" ht="78" customHeight="1" x14ac:dyDescent="0.2">
      <c r="A40" s="56" t="s">
        <v>52</v>
      </c>
      <c r="B40" s="18">
        <v>2613647.37</v>
      </c>
      <c r="C40" s="19">
        <v>2613344.62</v>
      </c>
      <c r="D40" s="26">
        <v>931600.42</v>
      </c>
      <c r="E40" s="26">
        <v>795286.27</v>
      </c>
      <c r="F40" s="19">
        <f t="shared" si="15"/>
        <v>1682046.9500000002</v>
      </c>
      <c r="G40" s="19">
        <f t="shared" si="16"/>
        <v>1818058.35</v>
      </c>
      <c r="H40" s="19">
        <f t="shared" si="8"/>
        <v>180.55455041550971</v>
      </c>
      <c r="I40" s="19">
        <f t="shared" si="9"/>
        <v>228.60426724077607</v>
      </c>
      <c r="J40" s="13" t="s">
        <v>70</v>
      </c>
    </row>
    <row r="41" spans="1:14" s="14" customFormat="1" ht="25.5" x14ac:dyDescent="0.2">
      <c r="A41" s="29" t="s">
        <v>53</v>
      </c>
      <c r="B41" s="18"/>
      <c r="C41" s="19"/>
      <c r="D41" s="26">
        <v>132.99</v>
      </c>
      <c r="E41" s="26">
        <v>132.99</v>
      </c>
      <c r="F41" s="19">
        <f t="shared" si="15"/>
        <v>-132.99</v>
      </c>
      <c r="G41" s="19">
        <f t="shared" si="16"/>
        <v>-132.99</v>
      </c>
      <c r="H41" s="19">
        <f t="shared" si="8"/>
        <v>-100</v>
      </c>
      <c r="I41" s="19">
        <f t="shared" si="9"/>
        <v>-100</v>
      </c>
      <c r="J41" s="13" t="s">
        <v>72</v>
      </c>
    </row>
    <row r="42" spans="1:14" s="14" customFormat="1" ht="12.75" x14ac:dyDescent="0.2">
      <c r="A42" s="29" t="s">
        <v>54</v>
      </c>
      <c r="B42" s="18"/>
      <c r="C42" s="19"/>
      <c r="D42" s="26"/>
      <c r="E42" s="26"/>
      <c r="F42" s="19">
        <f t="shared" si="15"/>
        <v>0</v>
      </c>
      <c r="G42" s="19">
        <f t="shared" si="16"/>
        <v>0</v>
      </c>
      <c r="H42" s="19">
        <v>0</v>
      </c>
      <c r="I42" s="19">
        <v>0</v>
      </c>
      <c r="J42" s="13"/>
    </row>
    <row r="43" spans="1:14" s="14" customFormat="1" ht="25.5" x14ac:dyDescent="0.2">
      <c r="A43" s="29" t="s">
        <v>55</v>
      </c>
      <c r="B43" s="18"/>
      <c r="C43" s="19"/>
      <c r="D43" s="26"/>
      <c r="E43" s="26"/>
      <c r="F43" s="19">
        <f t="shared" si="15"/>
        <v>0</v>
      </c>
      <c r="G43" s="19">
        <f t="shared" si="16"/>
        <v>0</v>
      </c>
      <c r="H43" s="19">
        <v>0</v>
      </c>
      <c r="I43" s="19">
        <v>0</v>
      </c>
      <c r="J43" s="13"/>
    </row>
    <row r="44" spans="1:14" s="14" customFormat="1" ht="12.75" x14ac:dyDescent="0.2">
      <c r="A44" s="29" t="s">
        <v>56</v>
      </c>
      <c r="B44" s="24"/>
      <c r="C44" s="19"/>
      <c r="D44" s="26"/>
      <c r="E44" s="26"/>
      <c r="F44" s="19">
        <f t="shared" ref="F44:F47" si="17">B44-D44</f>
        <v>0</v>
      </c>
      <c r="G44" s="19">
        <f t="shared" ref="G44" si="18">C44-E44</f>
        <v>0</v>
      </c>
      <c r="H44" s="19">
        <v>0</v>
      </c>
      <c r="I44" s="19">
        <v>0</v>
      </c>
      <c r="J44" s="13"/>
    </row>
    <row r="45" spans="1:14" s="14" customFormat="1" ht="25.5" x14ac:dyDescent="0.2">
      <c r="A45" s="29" t="s">
        <v>57</v>
      </c>
      <c r="B45" s="18">
        <v>120000</v>
      </c>
      <c r="C45" s="19">
        <v>120000</v>
      </c>
      <c r="D45" s="26">
        <v>120000</v>
      </c>
      <c r="E45" s="26">
        <v>120000</v>
      </c>
      <c r="F45" s="19">
        <f t="shared" si="17"/>
        <v>0</v>
      </c>
      <c r="G45" s="19">
        <f t="shared" ref="G45:G47" si="19">C45-E45</f>
        <v>0</v>
      </c>
      <c r="H45" s="19">
        <f t="shared" si="8"/>
        <v>0</v>
      </c>
      <c r="I45" s="19">
        <f t="shared" si="9"/>
        <v>0</v>
      </c>
      <c r="J45" s="13"/>
    </row>
    <row r="46" spans="1:14" s="14" customFormat="1" ht="25.5" x14ac:dyDescent="0.2">
      <c r="A46" s="29" t="s">
        <v>58</v>
      </c>
      <c r="B46" s="24"/>
      <c r="C46" s="19"/>
      <c r="D46" s="26"/>
      <c r="E46" s="26"/>
      <c r="F46" s="19">
        <f t="shared" si="17"/>
        <v>0</v>
      </c>
      <c r="G46" s="19">
        <f t="shared" si="19"/>
        <v>0</v>
      </c>
      <c r="H46" s="19">
        <v>0</v>
      </c>
      <c r="I46" s="19">
        <v>0</v>
      </c>
      <c r="J46" s="13"/>
    </row>
    <row r="47" spans="1:14" s="14" customFormat="1" ht="76.5" x14ac:dyDescent="0.2">
      <c r="A47" s="29" t="s">
        <v>59</v>
      </c>
      <c r="B47" s="18">
        <v>10983982.220000001</v>
      </c>
      <c r="C47" s="19">
        <v>10983982.220000001</v>
      </c>
      <c r="D47" s="26">
        <v>9607537.5099999998</v>
      </c>
      <c r="E47" s="26">
        <v>9607537.5099999998</v>
      </c>
      <c r="F47" s="19">
        <f t="shared" si="17"/>
        <v>1376444.7100000009</v>
      </c>
      <c r="G47" s="19">
        <f t="shared" si="19"/>
        <v>1376444.7100000009</v>
      </c>
      <c r="H47" s="19">
        <f t="shared" si="8"/>
        <v>14.326717002846244</v>
      </c>
      <c r="I47" s="19">
        <f t="shared" si="9"/>
        <v>14.326717002846244</v>
      </c>
      <c r="J47" s="13" t="s">
        <v>73</v>
      </c>
    </row>
    <row r="48" spans="1:14" s="14" customFormat="1" ht="12.75" x14ac:dyDescent="0.2">
      <c r="A48" s="29"/>
      <c r="B48" s="24"/>
      <c r="C48" s="19"/>
      <c r="D48" s="19"/>
      <c r="E48" s="19"/>
      <c r="F48" s="19"/>
      <c r="G48" s="19"/>
      <c r="H48" s="19"/>
      <c r="I48" s="19"/>
      <c r="J48" s="13"/>
    </row>
    <row r="49" spans="1:10" s="16" customFormat="1" ht="25.5" x14ac:dyDescent="0.2">
      <c r="A49" s="15" t="s">
        <v>7</v>
      </c>
      <c r="B49" s="20" t="s">
        <v>10</v>
      </c>
      <c r="C49" s="20">
        <f>C18-C35</f>
        <v>-1094838.4200000018</v>
      </c>
      <c r="D49" s="20" t="s">
        <v>10</v>
      </c>
      <c r="E49" s="20">
        <f>E18-E35</f>
        <v>1281249.7100000009</v>
      </c>
      <c r="F49" s="20" t="s">
        <v>10</v>
      </c>
      <c r="G49" s="20">
        <f t="shared" si="16"/>
        <v>-2376088.1300000027</v>
      </c>
      <c r="H49" s="19" t="s">
        <v>10</v>
      </c>
      <c r="I49" s="19" t="s">
        <v>10</v>
      </c>
      <c r="J49" s="32" t="s">
        <v>10</v>
      </c>
    </row>
    <row r="50" spans="1:10" s="14" customFormat="1" ht="12.75" x14ac:dyDescent="0.2">
      <c r="A50" s="13"/>
      <c r="B50" s="19"/>
      <c r="C50" s="19"/>
      <c r="D50" s="26"/>
      <c r="E50" s="19"/>
      <c r="F50" s="19">
        <f t="shared" si="15"/>
        <v>0</v>
      </c>
      <c r="G50" s="19">
        <f t="shared" si="16"/>
        <v>0</v>
      </c>
      <c r="H50" s="19">
        <v>0</v>
      </c>
      <c r="I50" s="19">
        <v>0</v>
      </c>
      <c r="J50" s="32" t="s">
        <v>10</v>
      </c>
    </row>
    <row r="51" spans="1:10" s="14" customFormat="1" ht="12.75" x14ac:dyDescent="0.2">
      <c r="A51" s="13"/>
      <c r="B51" s="19"/>
      <c r="C51" s="19"/>
      <c r="D51" s="19"/>
      <c r="E51" s="19"/>
      <c r="F51" s="19"/>
      <c r="G51" s="19"/>
      <c r="H51" s="19"/>
      <c r="I51" s="19"/>
      <c r="J51" s="32" t="s">
        <v>10</v>
      </c>
    </row>
    <row r="52" spans="1:10" s="10" customFormat="1" x14ac:dyDescent="0.25">
      <c r="A52" s="11"/>
      <c r="B52" s="12"/>
      <c r="C52" s="12"/>
      <c r="D52" s="12"/>
      <c r="E52" s="12"/>
      <c r="F52" s="12"/>
      <c r="G52" s="12"/>
      <c r="H52" s="12"/>
      <c r="I52" s="12"/>
    </row>
    <row r="53" spans="1:10" s="10" customFormat="1" ht="51.75" customHeight="1" x14ac:dyDescent="0.25">
      <c r="A53" s="61" t="s">
        <v>21</v>
      </c>
      <c r="B53" s="61"/>
      <c r="C53" s="61"/>
      <c r="D53" s="61"/>
      <c r="E53" s="61"/>
      <c r="F53" s="61"/>
      <c r="G53" s="61"/>
      <c r="H53" s="61"/>
      <c r="I53" s="61"/>
      <c r="J53" s="61"/>
    </row>
    <row r="54" spans="1:10" s="10" customFormat="1" x14ac:dyDescent="0.25"/>
    <row r="55" spans="1:10" s="10" customFormat="1" x14ac:dyDescent="0.25"/>
  </sheetData>
  <mergeCells count="16">
    <mergeCell ref="M20:O20"/>
    <mergeCell ref="A53:J53"/>
    <mergeCell ref="G1:J1"/>
    <mergeCell ref="J15:J16"/>
    <mergeCell ref="A15:A16"/>
    <mergeCell ref="B15:C15"/>
    <mergeCell ref="D15:E15"/>
    <mergeCell ref="F15:G15"/>
    <mergeCell ref="H15:I15"/>
    <mergeCell ref="A3:J3"/>
    <mergeCell ref="A2:J2"/>
    <mergeCell ref="C6:J6"/>
    <mergeCell ref="C8:J8"/>
    <mergeCell ref="C9:J9"/>
    <mergeCell ref="C10:J10"/>
    <mergeCell ref="C7:J7"/>
  </mergeCells>
  <pageMargins left="0" right="0" top="0.98425196850393704" bottom="0.9842519685039370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ф.117,164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2023-02-27T09:28:10Z</dcterms:modified>
</cp:coreProperties>
</file>