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юджет\Desktop\ПРОЕКТ  БЮДЖЕТА  2024-2025гг\бюджет\"/>
    </mc:Choice>
  </mc:AlternateContent>
  <bookViews>
    <workbookView xWindow="480" yWindow="105" windowWidth="27795" windowHeight="14640"/>
  </bookViews>
  <sheets>
    <sheet name="Бюджет" sheetId="1" r:id="rId1"/>
  </sheets>
  <calcPr calcId="152511" calcOnSave="0"/>
</workbook>
</file>

<file path=xl/calcChain.xml><?xml version="1.0" encoding="utf-8"?>
<calcChain xmlns="http://schemas.openxmlformats.org/spreadsheetml/2006/main">
  <c r="T13" i="1" l="1"/>
  <c r="S5" i="1" l="1"/>
  <c r="S24" i="1"/>
  <c r="P24" i="1"/>
  <c r="S19" i="1"/>
  <c r="P19" i="1"/>
  <c r="S17" i="1"/>
  <c r="P17" i="1"/>
  <c r="S13" i="1"/>
  <c r="S27" i="1" s="1"/>
  <c r="P13" i="1"/>
  <c r="T11" i="1"/>
  <c r="T5" i="1" s="1"/>
  <c r="S6" i="1"/>
  <c r="R6" i="1"/>
  <c r="Q11" i="1"/>
  <c r="Q5" i="1" s="1"/>
  <c r="Q13" i="1"/>
  <c r="P6" i="1"/>
  <c r="P5" i="1" l="1"/>
  <c r="O6" i="1"/>
  <c r="P27" i="1" l="1"/>
  <c r="Q27" i="1"/>
  <c r="T27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4" i="1"/>
  <c r="R25" i="1"/>
  <c r="R26" i="1"/>
  <c r="R5" i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4" i="1"/>
  <c r="O25" i="1"/>
  <c r="O26" i="1"/>
  <c r="R27" i="1" l="1"/>
  <c r="O5" i="1"/>
  <c r="O27" i="1"/>
  <c r="O8" i="1"/>
</calcChain>
</file>

<file path=xl/sharedStrings.xml><?xml version="1.0" encoding="utf-8"?>
<sst xmlns="http://schemas.openxmlformats.org/spreadsheetml/2006/main" count="48" uniqueCount="39">
  <si>
    <t>Всего:</t>
  </si>
  <si>
    <t xml:space="preserve">                                                                                                                             ИТОГО: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</si>
  <si>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</si>
  <si>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</si>
  <si>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</si>
  <si>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Непрограммные расходы сельского поселения Тундрино</t>
  </si>
  <si>
    <t>Благоустройство</t>
  </si>
  <si>
    <t>Коммунальное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</si>
  <si>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</si>
  <si>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</si>
  <si>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</si>
  <si>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</si>
  <si>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</si>
  <si>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</si>
  <si>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</si>
  <si>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</si>
  <si>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</si>
  <si>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</si>
  <si>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</si>
  <si>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</si>
  <si>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</si>
  <si>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Тундрино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</si>
  <si>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</si>
  <si>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Сумма</t>
  </si>
  <si>
    <t>Тип средств</t>
  </si>
  <si>
    <t>Пр</t>
  </si>
  <si>
    <t>Рз</t>
  </si>
  <si>
    <t>Вед</t>
  </si>
  <si>
    <t>Наименование</t>
  </si>
  <si>
    <t>Ед.измерения</t>
  </si>
  <si>
    <t xml:space="preserve">Расходы, осуществляемые по вопросам местного значения </t>
  </si>
  <si>
    <t>Расходы, осуществляемые по вопросам местного значения</t>
  </si>
  <si>
    <t>(тысяч рублей)</t>
  </si>
  <si>
    <t>Социальная политика</t>
  </si>
  <si>
    <t>Пенсионное обеспечение</t>
  </si>
  <si>
    <t>Распределение бюджетных ассигнований по разделам и подразделам классификации расходов  бюджета сельского поселения Тундрино  на 2025 - 2026 год</t>
  </si>
  <si>
    <t>Сумма        на             2025 год всего</t>
  </si>
  <si>
    <t>Сумма               на                   2026 год         всего</t>
  </si>
  <si>
    <t>Приложение 6 к проекту решения Совета депутатов сельского поселения Тундрино       от "25 " декабря 2023 года №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</si>
</sst>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7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Border="1" applyAlignment="1" applyProtection="1"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0" fontId="3" fillId="0" borderId="8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9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0" xfId="0" applyNumberFormat="1" applyFont="1" applyFill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NumberFormat="1" applyFont="1" applyFill="1" applyAlignment="1" applyProtection="1">
      <alignment horizontal="right" vertical="top" wrapText="1"/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6" fontId="3" fillId="0" borderId="1" xfId="0" applyNumberFormat="1" applyFont="1" applyFill="1" applyBorder="1" applyAlignment="1" applyProtection="1">
      <protection hidden="1"/>
    </xf>
    <xf numFmtId="169" fontId="3" fillId="0" borderId="3" xfId="0" applyNumberFormat="1" applyFont="1" applyFill="1" applyBorder="1" applyAlignment="1" applyProtection="1">
      <protection hidden="1"/>
    </xf>
    <xf numFmtId="164" fontId="3" fillId="0" borderId="5" xfId="0" applyNumberFormat="1" applyFont="1" applyFill="1" applyBorder="1" applyAlignment="1" applyProtection="1">
      <alignment horizontal="center" wrapText="1"/>
      <protection hidden="1"/>
    </xf>
    <xf numFmtId="166" fontId="3" fillId="0" borderId="5" xfId="0" applyNumberFormat="1" applyFont="1" applyFill="1" applyBorder="1" applyAlignment="1" applyProtection="1">
      <protection hidden="1"/>
    </xf>
    <xf numFmtId="165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168" fontId="3" fillId="0" borderId="3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showGridLines="0" tabSelected="1" topLeftCell="I1" workbookViewId="0">
      <selection activeCell="W6" sqref="W6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4" width="0" hidden="1" customWidth="1"/>
    <col min="15" max="15" width="12.5703125" customWidth="1"/>
    <col min="16" max="16" width="16.42578125" customWidth="1"/>
    <col min="17" max="17" width="24.85546875" customWidth="1"/>
    <col min="18" max="18" width="13.5703125" customWidth="1"/>
    <col min="19" max="19" width="16.28515625" customWidth="1"/>
    <col min="20" max="20" width="25.42578125" customWidth="1"/>
    <col min="21" max="26" width="11.7109375" customWidth="1"/>
    <col min="27" max="250" width="9.140625" customWidth="1"/>
  </cols>
  <sheetData>
    <row r="1" spans="1:26" ht="45" customHeight="1" x14ac:dyDescent="0.2">
      <c r="S1" s="76" t="s">
        <v>38</v>
      </c>
      <c r="T1" s="77"/>
    </row>
    <row r="2" spans="1:26" ht="51" customHeight="1" x14ac:dyDescent="0.2">
      <c r="A2" s="46"/>
      <c r="B2" s="46"/>
      <c r="C2" s="46"/>
      <c r="D2" s="46"/>
      <c r="E2" s="46"/>
      <c r="F2" s="46"/>
      <c r="G2" s="46"/>
      <c r="H2" s="46"/>
      <c r="I2" s="90" t="s">
        <v>35</v>
      </c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46"/>
      <c r="V2" s="1"/>
      <c r="W2" s="1"/>
      <c r="X2" s="1"/>
      <c r="Y2" s="1"/>
      <c r="Z2" s="1"/>
    </row>
    <row r="3" spans="1:26" ht="18.75" customHeight="1" x14ac:dyDescent="0.2">
      <c r="A3" s="45" t="s">
        <v>29</v>
      </c>
      <c r="B3" s="44"/>
      <c r="C3" s="44"/>
      <c r="D3" s="44"/>
      <c r="E3" s="44"/>
      <c r="F3" s="44"/>
      <c r="G3" s="44"/>
      <c r="H3" s="44"/>
      <c r="I3" s="43"/>
      <c r="J3" s="42"/>
      <c r="K3" s="41"/>
      <c r="L3" s="41"/>
      <c r="M3" s="3"/>
      <c r="N3" s="3"/>
      <c r="O3" s="3"/>
      <c r="P3" s="2"/>
      <c r="Q3" s="1"/>
      <c r="R3" s="1"/>
      <c r="S3" s="1"/>
      <c r="T3" s="62" t="s">
        <v>32</v>
      </c>
      <c r="U3" s="1"/>
      <c r="V3" s="1"/>
      <c r="W3" s="1"/>
      <c r="X3" s="1"/>
      <c r="Y3" s="1"/>
      <c r="Z3" s="1"/>
    </row>
    <row r="4" spans="1:26" ht="140.25" customHeight="1" x14ac:dyDescent="0.2">
      <c r="A4" s="40"/>
      <c r="B4" s="39"/>
      <c r="C4" s="39"/>
      <c r="D4" s="39"/>
      <c r="E4" s="39"/>
      <c r="F4" s="39"/>
      <c r="G4" s="39"/>
      <c r="H4" s="39"/>
      <c r="I4" s="36" t="s">
        <v>28</v>
      </c>
      <c r="J4" s="37" t="s">
        <v>27</v>
      </c>
      <c r="K4" s="38" t="s">
        <v>26</v>
      </c>
      <c r="L4" s="38" t="s">
        <v>25</v>
      </c>
      <c r="M4" s="36" t="s">
        <v>24</v>
      </c>
      <c r="N4" s="36" t="s">
        <v>23</v>
      </c>
      <c r="O4" s="47" t="s">
        <v>36</v>
      </c>
      <c r="P4" s="47" t="s">
        <v>30</v>
      </c>
      <c r="Q4" s="35" t="s">
        <v>22</v>
      </c>
      <c r="R4" s="47" t="s">
        <v>37</v>
      </c>
      <c r="S4" s="47" t="s">
        <v>31</v>
      </c>
      <c r="T4" s="35" t="s">
        <v>22</v>
      </c>
      <c r="U4" s="7"/>
      <c r="V4" s="61"/>
      <c r="W4" s="3"/>
      <c r="X4" s="3"/>
      <c r="Y4" s="3"/>
      <c r="Z4" s="3"/>
    </row>
    <row r="5" spans="1:26" ht="23.25" customHeight="1" x14ac:dyDescent="0.25">
      <c r="A5" s="25"/>
      <c r="B5" s="78" t="s">
        <v>21</v>
      </c>
      <c r="C5" s="79"/>
      <c r="D5" s="79"/>
      <c r="E5" s="79"/>
      <c r="F5" s="79"/>
      <c r="G5" s="79"/>
      <c r="H5" s="79"/>
      <c r="I5" s="80"/>
      <c r="J5" s="28">
        <v>650</v>
      </c>
      <c r="K5" s="27" t="s">
        <v>2</v>
      </c>
      <c r="L5" s="27" t="s">
        <v>2</v>
      </c>
      <c r="M5" s="21" t="s">
        <v>2</v>
      </c>
      <c r="N5" s="20">
        <v>33857.4</v>
      </c>
      <c r="O5" s="48">
        <f>SUM(O6+O11+O13+O17+O19+O22+O24)</f>
        <v>26200.6</v>
      </c>
      <c r="P5" s="48">
        <f>SUM(P6+P11+P13+P17+P19+P22+P24)</f>
        <v>25798.3</v>
      </c>
      <c r="Q5" s="49">
        <f>SUM(Q6+Q11+Q13+Q17+Q19+Q22+Q24)</f>
        <v>402.3</v>
      </c>
      <c r="R5" s="49">
        <f>SUM(S5:T5)</f>
        <v>26193.4</v>
      </c>
      <c r="S5" s="49">
        <f>SUM(S6+S11+S13+S17+S19+S22+S24)</f>
        <v>25754.100000000002</v>
      </c>
      <c r="T5" s="52">
        <f>SUM(T6+T7+T8+T9+T10+T11+T13+T17+T19+T22+T24)</f>
        <v>439.3</v>
      </c>
      <c r="U5" s="13"/>
      <c r="V5" s="1"/>
      <c r="W5" s="1"/>
      <c r="X5" s="1"/>
      <c r="Y5" s="1"/>
      <c r="Z5" s="1"/>
    </row>
    <row r="6" spans="1:26" ht="23.25" customHeight="1" x14ac:dyDescent="0.25">
      <c r="A6" s="12"/>
      <c r="B6" s="33"/>
      <c r="C6" s="89" t="s">
        <v>20</v>
      </c>
      <c r="D6" s="89"/>
      <c r="E6" s="89"/>
      <c r="F6" s="89"/>
      <c r="G6" s="89"/>
      <c r="H6" s="89"/>
      <c r="I6" s="91"/>
      <c r="J6" s="28">
        <v>650</v>
      </c>
      <c r="K6" s="27">
        <v>1</v>
      </c>
      <c r="L6" s="27" t="s">
        <v>2</v>
      </c>
      <c r="M6" s="21">
        <v>710101</v>
      </c>
      <c r="N6" s="20">
        <v>19272.8</v>
      </c>
      <c r="O6" s="48">
        <f t="shared" ref="O6:O15" si="0">SUM(P6:Q6)</f>
        <v>21134.1</v>
      </c>
      <c r="P6" s="49">
        <f>SUM(P7+P8+P9+P10)</f>
        <v>21134.1</v>
      </c>
      <c r="Q6" s="49">
        <v>0</v>
      </c>
      <c r="R6" s="49">
        <f>SUM(R7+R8+R9+R10)</f>
        <v>21052.400000000001</v>
      </c>
      <c r="S6" s="49">
        <f>SUM(S7+S8+S9+S10)</f>
        <v>21052.400000000001</v>
      </c>
      <c r="T6" s="50">
        <v>0</v>
      </c>
      <c r="U6" s="13"/>
      <c r="V6" s="1"/>
      <c r="W6" s="1"/>
      <c r="X6" s="1"/>
      <c r="Y6" s="1"/>
      <c r="Z6" s="1"/>
    </row>
    <row r="7" spans="1:26" ht="32.25" customHeight="1" x14ac:dyDescent="0.25">
      <c r="A7" s="25"/>
      <c r="B7" s="78" t="s">
        <v>19</v>
      </c>
      <c r="C7" s="78"/>
      <c r="D7" s="78"/>
      <c r="E7" s="78"/>
      <c r="F7" s="78"/>
      <c r="G7" s="78"/>
      <c r="H7" s="78"/>
      <c r="I7" s="86"/>
      <c r="J7" s="24">
        <v>650</v>
      </c>
      <c r="K7" s="23">
        <v>1</v>
      </c>
      <c r="L7" s="23">
        <v>2</v>
      </c>
      <c r="M7" s="21">
        <v>710101</v>
      </c>
      <c r="N7" s="20">
        <v>1408.7</v>
      </c>
      <c r="O7" s="68">
        <f t="shared" si="0"/>
        <v>1466.7</v>
      </c>
      <c r="P7" s="51">
        <v>1466.7</v>
      </c>
      <c r="Q7" s="51">
        <v>0</v>
      </c>
      <c r="R7" s="51">
        <f t="shared" ref="R7:R15" si="1">SUM(S7:T7)</f>
        <v>1466.7</v>
      </c>
      <c r="S7" s="51">
        <v>1466.7</v>
      </c>
      <c r="T7" s="52">
        <v>0</v>
      </c>
      <c r="U7" s="13"/>
      <c r="V7" s="1"/>
      <c r="W7" s="1"/>
      <c r="X7" s="1"/>
      <c r="Y7" s="1"/>
      <c r="Z7" s="1"/>
    </row>
    <row r="8" spans="1:26" ht="49.5" customHeight="1" x14ac:dyDescent="0.25">
      <c r="A8" s="25"/>
      <c r="B8" s="81" t="s">
        <v>18</v>
      </c>
      <c r="C8" s="81"/>
      <c r="D8" s="81"/>
      <c r="E8" s="81"/>
      <c r="F8" s="81"/>
      <c r="G8" s="82"/>
      <c r="H8" s="82"/>
      <c r="I8" s="83"/>
      <c r="J8" s="32">
        <v>650</v>
      </c>
      <c r="K8" s="31">
        <v>1</v>
      </c>
      <c r="L8" s="31">
        <v>4</v>
      </c>
      <c r="M8" s="63">
        <v>710101</v>
      </c>
      <c r="N8" s="64">
        <v>6613.2</v>
      </c>
      <c r="O8" s="65">
        <f t="shared" si="0"/>
        <v>6976.1</v>
      </c>
      <c r="P8" s="53">
        <v>6976.1</v>
      </c>
      <c r="Q8" s="53">
        <v>0</v>
      </c>
      <c r="R8" s="53">
        <f t="shared" si="1"/>
        <v>6976.1</v>
      </c>
      <c r="S8" s="53">
        <v>6976.1</v>
      </c>
      <c r="T8" s="54">
        <v>0</v>
      </c>
      <c r="U8" s="13"/>
      <c r="V8" s="1"/>
      <c r="W8" s="1"/>
      <c r="X8" s="1"/>
      <c r="Y8" s="1"/>
      <c r="Z8" s="1"/>
    </row>
    <row r="9" spans="1:26" ht="23.25" customHeight="1" x14ac:dyDescent="0.25">
      <c r="A9" s="12"/>
      <c r="B9" s="30"/>
      <c r="C9" s="29"/>
      <c r="D9" s="34"/>
      <c r="E9" s="87" t="s">
        <v>5</v>
      </c>
      <c r="F9" s="87"/>
      <c r="G9" s="87"/>
      <c r="H9" s="87"/>
      <c r="I9" s="88"/>
      <c r="J9" s="24">
        <v>650</v>
      </c>
      <c r="K9" s="23">
        <v>1</v>
      </c>
      <c r="L9" s="23">
        <v>11</v>
      </c>
      <c r="M9" s="21">
        <v>710101</v>
      </c>
      <c r="N9" s="20">
        <v>100</v>
      </c>
      <c r="O9" s="68">
        <f t="shared" si="0"/>
        <v>100</v>
      </c>
      <c r="P9" s="51">
        <v>100</v>
      </c>
      <c r="Q9" s="51">
        <v>0</v>
      </c>
      <c r="R9" s="51">
        <f t="shared" si="1"/>
        <v>100</v>
      </c>
      <c r="S9" s="51">
        <v>100</v>
      </c>
      <c r="T9" s="52">
        <v>0</v>
      </c>
      <c r="U9" s="13"/>
      <c r="V9" s="1"/>
      <c r="W9" s="1"/>
      <c r="X9" s="1"/>
      <c r="Y9" s="1"/>
      <c r="Z9" s="1"/>
    </row>
    <row r="10" spans="1:26" ht="23.25" customHeight="1" x14ac:dyDescent="0.25">
      <c r="A10" s="25"/>
      <c r="B10" s="78" t="s">
        <v>17</v>
      </c>
      <c r="C10" s="78"/>
      <c r="D10" s="78"/>
      <c r="E10" s="78"/>
      <c r="F10" s="78"/>
      <c r="G10" s="78"/>
      <c r="H10" s="78"/>
      <c r="I10" s="78"/>
      <c r="J10" s="22">
        <v>650</v>
      </c>
      <c r="K10" s="66">
        <v>1</v>
      </c>
      <c r="L10" s="66">
        <v>13</v>
      </c>
      <c r="M10" s="67">
        <v>710101</v>
      </c>
      <c r="N10" s="20">
        <v>10950.9</v>
      </c>
      <c r="O10" s="57">
        <f t="shared" si="0"/>
        <v>12591.3</v>
      </c>
      <c r="P10" s="52">
        <v>12591.3</v>
      </c>
      <c r="Q10" s="52">
        <v>0</v>
      </c>
      <c r="R10" s="52">
        <f t="shared" si="1"/>
        <v>12509.6</v>
      </c>
      <c r="S10" s="52">
        <v>12509.6</v>
      </c>
      <c r="T10" s="52">
        <v>0</v>
      </c>
      <c r="U10" s="13"/>
      <c r="V10" s="1"/>
      <c r="W10" s="1"/>
      <c r="X10" s="1"/>
      <c r="Y10" s="1"/>
      <c r="Z10" s="1"/>
    </row>
    <row r="11" spans="1:26" ht="23.25" customHeight="1" x14ac:dyDescent="0.25">
      <c r="A11" s="12"/>
      <c r="B11" s="33"/>
      <c r="C11" s="84" t="s">
        <v>16</v>
      </c>
      <c r="D11" s="84"/>
      <c r="E11" s="84"/>
      <c r="F11" s="84"/>
      <c r="G11" s="84"/>
      <c r="H11" s="84"/>
      <c r="I11" s="85"/>
      <c r="J11" s="32">
        <v>650</v>
      </c>
      <c r="K11" s="31">
        <v>2</v>
      </c>
      <c r="L11" s="31" t="s">
        <v>2</v>
      </c>
      <c r="M11" s="63">
        <v>780106</v>
      </c>
      <c r="N11" s="64">
        <v>297.3</v>
      </c>
      <c r="O11" s="65">
        <f t="shared" si="0"/>
        <v>386.7</v>
      </c>
      <c r="P11" s="53">
        <v>0</v>
      </c>
      <c r="Q11" s="53">
        <f>SUM(Q12)</f>
        <v>386.7</v>
      </c>
      <c r="R11" s="53">
        <f t="shared" si="1"/>
        <v>423.7</v>
      </c>
      <c r="S11" s="53">
        <v>0</v>
      </c>
      <c r="T11" s="54">
        <f>SUM(T12)</f>
        <v>423.7</v>
      </c>
      <c r="U11" s="13"/>
      <c r="V11" s="1"/>
      <c r="W11" s="1"/>
      <c r="X11" s="1"/>
      <c r="Y11" s="1"/>
      <c r="Z11" s="1"/>
    </row>
    <row r="12" spans="1:26" ht="23.25" customHeight="1" x14ac:dyDescent="0.25">
      <c r="A12" s="25"/>
      <c r="B12" s="78" t="s">
        <v>15</v>
      </c>
      <c r="C12" s="78"/>
      <c r="D12" s="78"/>
      <c r="E12" s="78"/>
      <c r="F12" s="78"/>
      <c r="G12" s="78"/>
      <c r="H12" s="78"/>
      <c r="I12" s="78"/>
      <c r="J12" s="22">
        <v>650</v>
      </c>
      <c r="K12" s="66">
        <v>2</v>
      </c>
      <c r="L12" s="66">
        <v>3</v>
      </c>
      <c r="M12" s="67">
        <v>780106</v>
      </c>
      <c r="N12" s="20">
        <v>297.3</v>
      </c>
      <c r="O12" s="57">
        <f t="shared" si="0"/>
        <v>386.7</v>
      </c>
      <c r="P12" s="52">
        <v>0</v>
      </c>
      <c r="Q12" s="52">
        <v>386.7</v>
      </c>
      <c r="R12" s="52">
        <f t="shared" si="1"/>
        <v>423.7</v>
      </c>
      <c r="S12" s="52">
        <v>0</v>
      </c>
      <c r="T12" s="52">
        <v>423.7</v>
      </c>
      <c r="U12" s="13"/>
      <c r="V12" s="1"/>
      <c r="W12" s="1"/>
      <c r="X12" s="1"/>
      <c r="Y12" s="1"/>
      <c r="Z12" s="1"/>
    </row>
    <row r="13" spans="1:26" ht="23.25" customHeight="1" x14ac:dyDescent="0.25">
      <c r="A13" s="12"/>
      <c r="B13" s="33"/>
      <c r="C13" s="84" t="s">
        <v>14</v>
      </c>
      <c r="D13" s="84"/>
      <c r="E13" s="84"/>
      <c r="F13" s="84"/>
      <c r="G13" s="84"/>
      <c r="H13" s="84"/>
      <c r="I13" s="85"/>
      <c r="J13" s="32">
        <v>650</v>
      </c>
      <c r="K13" s="31">
        <v>3</v>
      </c>
      <c r="L13" s="31" t="s">
        <v>2</v>
      </c>
      <c r="M13" s="63">
        <v>711601</v>
      </c>
      <c r="N13" s="64">
        <v>336.6</v>
      </c>
      <c r="O13" s="65">
        <f t="shared" si="0"/>
        <v>237.6</v>
      </c>
      <c r="P13" s="53">
        <f>SUM(P14:P16)</f>
        <v>222</v>
      </c>
      <c r="Q13" s="53">
        <f>SUM(Q14:Q16)</f>
        <v>15.6</v>
      </c>
      <c r="R13" s="53">
        <f t="shared" si="1"/>
        <v>237.6</v>
      </c>
      <c r="S13" s="53">
        <f>SUM(S14:S16)</f>
        <v>222</v>
      </c>
      <c r="T13" s="54">
        <f>SUM(T14)</f>
        <v>15.6</v>
      </c>
      <c r="U13" s="13"/>
      <c r="V13" s="1"/>
      <c r="W13" s="1"/>
      <c r="X13" s="1"/>
      <c r="Y13" s="1"/>
      <c r="Z13" s="1"/>
    </row>
    <row r="14" spans="1:26" ht="23.25" customHeight="1" x14ac:dyDescent="0.25">
      <c r="A14" s="25"/>
      <c r="B14" s="78" t="s">
        <v>13</v>
      </c>
      <c r="C14" s="78"/>
      <c r="D14" s="78"/>
      <c r="E14" s="79"/>
      <c r="F14" s="79"/>
      <c r="G14" s="79"/>
      <c r="H14" s="79"/>
      <c r="I14" s="80"/>
      <c r="J14" s="28">
        <v>650</v>
      </c>
      <c r="K14" s="27">
        <v>3</v>
      </c>
      <c r="L14" s="27">
        <v>4</v>
      </c>
      <c r="M14" s="21">
        <v>780102</v>
      </c>
      <c r="N14" s="20">
        <v>14.2</v>
      </c>
      <c r="O14" s="48">
        <f t="shared" si="0"/>
        <v>15.6</v>
      </c>
      <c r="P14" s="49">
        <v>0</v>
      </c>
      <c r="Q14" s="49">
        <v>15.6</v>
      </c>
      <c r="R14" s="49">
        <f t="shared" si="1"/>
        <v>15.6</v>
      </c>
      <c r="S14" s="49">
        <v>0</v>
      </c>
      <c r="T14" s="50">
        <v>15.6</v>
      </c>
      <c r="U14" s="13"/>
      <c r="V14" s="1"/>
      <c r="W14" s="1"/>
      <c r="X14" s="1"/>
      <c r="Y14" s="1"/>
      <c r="Z14" s="1"/>
    </row>
    <row r="15" spans="1:26" ht="33.75" customHeight="1" x14ac:dyDescent="0.25">
      <c r="A15" s="25"/>
      <c r="B15" s="78" t="s">
        <v>12</v>
      </c>
      <c r="C15" s="78"/>
      <c r="D15" s="78"/>
      <c r="E15" s="78"/>
      <c r="F15" s="78"/>
      <c r="G15" s="78"/>
      <c r="H15" s="78"/>
      <c r="I15" s="78"/>
      <c r="J15" s="22">
        <v>650</v>
      </c>
      <c r="K15" s="66">
        <v>3</v>
      </c>
      <c r="L15" s="66">
        <v>10</v>
      </c>
      <c r="M15" s="67">
        <v>710134</v>
      </c>
      <c r="N15" s="20">
        <v>289.60000000000002</v>
      </c>
      <c r="O15" s="57">
        <f t="shared" si="0"/>
        <v>188.8</v>
      </c>
      <c r="P15" s="52">
        <v>188.8</v>
      </c>
      <c r="Q15" s="52">
        <v>0</v>
      </c>
      <c r="R15" s="52">
        <f t="shared" si="1"/>
        <v>188.8</v>
      </c>
      <c r="S15" s="52">
        <v>188.8</v>
      </c>
      <c r="T15" s="52">
        <v>0</v>
      </c>
      <c r="U15" s="13"/>
      <c r="V15" s="1"/>
      <c r="W15" s="1"/>
      <c r="X15" s="1"/>
      <c r="Y15" s="1"/>
      <c r="Z15" s="1"/>
    </row>
    <row r="16" spans="1:26" ht="34.5" customHeight="1" x14ac:dyDescent="0.25">
      <c r="A16" s="25"/>
      <c r="B16" s="81" t="s">
        <v>11</v>
      </c>
      <c r="C16" s="81"/>
      <c r="D16" s="81"/>
      <c r="E16" s="81"/>
      <c r="F16" s="81"/>
      <c r="G16" s="82"/>
      <c r="H16" s="82"/>
      <c r="I16" s="83"/>
      <c r="J16" s="32">
        <v>650</v>
      </c>
      <c r="K16" s="31">
        <v>3</v>
      </c>
      <c r="L16" s="31">
        <v>14</v>
      </c>
      <c r="M16" s="21">
        <v>711601</v>
      </c>
      <c r="N16" s="20">
        <v>32.799999999999997</v>
      </c>
      <c r="O16" s="48">
        <f t="shared" ref="O16:O26" si="2">SUM(P16:Q16)</f>
        <v>33.200000000000003</v>
      </c>
      <c r="P16" s="53">
        <v>33.200000000000003</v>
      </c>
      <c r="Q16" s="53">
        <v>0</v>
      </c>
      <c r="R16" s="49">
        <f t="shared" ref="R16:R26" si="3">SUM(S16:T16)</f>
        <v>33.200000000000003</v>
      </c>
      <c r="S16" s="53">
        <v>33.200000000000003</v>
      </c>
      <c r="T16" s="54">
        <v>0</v>
      </c>
      <c r="U16" s="13"/>
      <c r="V16" s="1"/>
      <c r="W16" s="1"/>
      <c r="X16" s="1"/>
      <c r="Y16" s="1"/>
      <c r="Z16" s="1"/>
    </row>
    <row r="17" spans="1:26" ht="23.25" customHeight="1" x14ac:dyDescent="0.25">
      <c r="A17" s="12"/>
      <c r="B17" s="33"/>
      <c r="C17" s="89" t="s">
        <v>10</v>
      </c>
      <c r="D17" s="89"/>
      <c r="E17" s="89"/>
      <c r="F17" s="89"/>
      <c r="G17" s="89"/>
      <c r="H17" s="89"/>
      <c r="I17" s="89"/>
      <c r="J17" s="26">
        <v>650</v>
      </c>
      <c r="K17" s="69">
        <v>4</v>
      </c>
      <c r="L17" s="69" t="s">
        <v>2</v>
      </c>
      <c r="M17" s="70">
        <v>710129</v>
      </c>
      <c r="N17" s="71">
        <v>2528</v>
      </c>
      <c r="O17" s="72">
        <f t="shared" si="2"/>
        <v>2404.6999999999998</v>
      </c>
      <c r="P17" s="50">
        <f>SUM(P18)</f>
        <v>2404.6999999999998</v>
      </c>
      <c r="Q17" s="50">
        <v>0</v>
      </c>
      <c r="R17" s="50">
        <f t="shared" si="3"/>
        <v>2486.4</v>
      </c>
      <c r="S17" s="50">
        <f>SUM(S18)</f>
        <v>2486.4</v>
      </c>
      <c r="T17" s="50">
        <v>0</v>
      </c>
      <c r="U17" s="13"/>
      <c r="V17" s="1"/>
      <c r="W17" s="1"/>
      <c r="X17" s="1"/>
      <c r="Y17" s="1"/>
      <c r="Z17" s="1"/>
    </row>
    <row r="18" spans="1:26" ht="23.25" customHeight="1" x14ac:dyDescent="0.25">
      <c r="A18" s="25"/>
      <c r="B18" s="78" t="s">
        <v>9</v>
      </c>
      <c r="C18" s="78"/>
      <c r="D18" s="78"/>
      <c r="E18" s="78"/>
      <c r="F18" s="78"/>
      <c r="G18" s="78"/>
      <c r="H18" s="78"/>
      <c r="I18" s="78"/>
      <c r="J18" s="22">
        <v>650</v>
      </c>
      <c r="K18" s="66">
        <v>4</v>
      </c>
      <c r="L18" s="66">
        <v>9</v>
      </c>
      <c r="M18" s="67">
        <v>710129</v>
      </c>
      <c r="N18" s="20">
        <v>2514.6999999999998</v>
      </c>
      <c r="O18" s="57">
        <f t="shared" si="2"/>
        <v>2404.6999999999998</v>
      </c>
      <c r="P18" s="52">
        <v>2404.6999999999998</v>
      </c>
      <c r="Q18" s="52">
        <v>0</v>
      </c>
      <c r="R18" s="52">
        <f t="shared" si="3"/>
        <v>2486.4</v>
      </c>
      <c r="S18" s="52">
        <v>2486.4</v>
      </c>
      <c r="T18" s="52">
        <v>0</v>
      </c>
      <c r="U18" s="13"/>
      <c r="V18" s="1"/>
      <c r="W18" s="1"/>
      <c r="X18" s="1"/>
      <c r="Y18" s="1"/>
      <c r="Z18" s="1"/>
    </row>
    <row r="19" spans="1:26" ht="23.25" customHeight="1" x14ac:dyDescent="0.25">
      <c r="A19" s="12"/>
      <c r="B19" s="33"/>
      <c r="C19" s="84" t="s">
        <v>8</v>
      </c>
      <c r="D19" s="84"/>
      <c r="E19" s="84"/>
      <c r="F19" s="84"/>
      <c r="G19" s="84"/>
      <c r="H19" s="84"/>
      <c r="I19" s="85"/>
      <c r="J19" s="32">
        <v>650</v>
      </c>
      <c r="K19" s="31">
        <v>5</v>
      </c>
      <c r="L19" s="31" t="s">
        <v>2</v>
      </c>
      <c r="M19" s="63">
        <v>710157</v>
      </c>
      <c r="N19" s="64">
        <v>3667.6</v>
      </c>
      <c r="O19" s="65">
        <f t="shared" si="2"/>
        <v>1179.5999999999999</v>
      </c>
      <c r="P19" s="53">
        <f>SUM(P20:P21)</f>
        <v>1179.5999999999999</v>
      </c>
      <c r="Q19" s="53">
        <v>0</v>
      </c>
      <c r="R19" s="53">
        <f t="shared" si="3"/>
        <v>1179.5999999999999</v>
      </c>
      <c r="S19" s="53">
        <f>SUM(S20:S21)</f>
        <v>1179.5999999999999</v>
      </c>
      <c r="T19" s="54">
        <v>0</v>
      </c>
      <c r="U19" s="13"/>
      <c r="V19" s="1"/>
      <c r="W19" s="1"/>
      <c r="X19" s="1"/>
      <c r="Y19" s="1"/>
      <c r="Z19" s="1"/>
    </row>
    <row r="20" spans="1:26" ht="23.25" customHeight="1" x14ac:dyDescent="0.25">
      <c r="A20" s="25"/>
      <c r="B20" s="78" t="s">
        <v>7</v>
      </c>
      <c r="C20" s="78"/>
      <c r="D20" s="78"/>
      <c r="E20" s="78"/>
      <c r="F20" s="79"/>
      <c r="G20" s="79"/>
      <c r="H20" s="79"/>
      <c r="I20" s="80"/>
      <c r="J20" s="28">
        <v>650</v>
      </c>
      <c r="K20" s="27">
        <v>5</v>
      </c>
      <c r="L20" s="27">
        <v>2</v>
      </c>
      <c r="M20" s="21">
        <v>710169</v>
      </c>
      <c r="N20" s="20">
        <v>304</v>
      </c>
      <c r="O20" s="48">
        <f t="shared" si="2"/>
        <v>304</v>
      </c>
      <c r="P20" s="49">
        <v>304</v>
      </c>
      <c r="Q20" s="49">
        <v>0</v>
      </c>
      <c r="R20" s="49">
        <f t="shared" si="3"/>
        <v>304</v>
      </c>
      <c r="S20" s="49">
        <v>304</v>
      </c>
      <c r="T20" s="50">
        <v>0</v>
      </c>
      <c r="U20" s="13"/>
      <c r="V20" s="1"/>
      <c r="W20" s="1"/>
      <c r="X20" s="1"/>
      <c r="Y20" s="1"/>
      <c r="Z20" s="1"/>
    </row>
    <row r="21" spans="1:26" ht="23.25" customHeight="1" x14ac:dyDescent="0.25">
      <c r="A21" s="25"/>
      <c r="B21" s="78" t="s">
        <v>6</v>
      </c>
      <c r="C21" s="78"/>
      <c r="D21" s="78"/>
      <c r="E21" s="78"/>
      <c r="F21" s="78"/>
      <c r="G21" s="78"/>
      <c r="H21" s="78"/>
      <c r="I21" s="78"/>
      <c r="J21" s="22">
        <v>650</v>
      </c>
      <c r="K21" s="66">
        <v>5</v>
      </c>
      <c r="L21" s="66">
        <v>3</v>
      </c>
      <c r="M21" s="67">
        <v>710157</v>
      </c>
      <c r="N21" s="20">
        <v>3363.6</v>
      </c>
      <c r="O21" s="57">
        <f t="shared" si="2"/>
        <v>875.6</v>
      </c>
      <c r="P21" s="52">
        <v>875.6</v>
      </c>
      <c r="Q21" s="52">
        <v>0</v>
      </c>
      <c r="R21" s="52">
        <f t="shared" si="3"/>
        <v>875.6</v>
      </c>
      <c r="S21" s="52">
        <v>875.6</v>
      </c>
      <c r="T21" s="52">
        <v>0</v>
      </c>
      <c r="U21" s="13"/>
      <c r="V21" s="1"/>
      <c r="W21" s="1"/>
      <c r="X21" s="1"/>
      <c r="Y21" s="1"/>
      <c r="Z21" s="1"/>
    </row>
    <row r="22" spans="1:26" ht="23.25" customHeight="1" x14ac:dyDescent="0.25">
      <c r="A22" s="25"/>
      <c r="B22" s="74"/>
      <c r="C22" s="73"/>
      <c r="D22" s="73"/>
      <c r="E22" s="73"/>
      <c r="F22" s="73"/>
      <c r="G22" s="73"/>
      <c r="H22" s="73"/>
      <c r="I22" s="75" t="s">
        <v>33</v>
      </c>
      <c r="J22" s="24">
        <v>650</v>
      </c>
      <c r="K22" s="23">
        <v>10</v>
      </c>
      <c r="L22" s="23"/>
      <c r="M22" s="21"/>
      <c r="N22" s="20"/>
      <c r="O22" s="68">
        <v>120</v>
      </c>
      <c r="P22" s="51">
        <v>120</v>
      </c>
      <c r="Q22" s="51">
        <v>0</v>
      </c>
      <c r="R22" s="51">
        <v>120</v>
      </c>
      <c r="S22" s="51">
        <v>120</v>
      </c>
      <c r="T22" s="52">
        <v>0</v>
      </c>
      <c r="U22" s="13"/>
      <c r="V22" s="1"/>
      <c r="W22" s="1"/>
      <c r="X22" s="1"/>
      <c r="Y22" s="1"/>
      <c r="Z22" s="1"/>
    </row>
    <row r="23" spans="1:26" ht="23.25" customHeight="1" x14ac:dyDescent="0.25">
      <c r="A23" s="25"/>
      <c r="B23" s="74"/>
      <c r="C23" s="73"/>
      <c r="D23" s="73"/>
      <c r="E23" s="73"/>
      <c r="F23" s="73"/>
      <c r="G23" s="73"/>
      <c r="H23" s="73"/>
      <c r="I23" s="75" t="s">
        <v>34</v>
      </c>
      <c r="J23" s="24">
        <v>650</v>
      </c>
      <c r="K23" s="23">
        <v>10</v>
      </c>
      <c r="L23" s="23">
        <v>1</v>
      </c>
      <c r="M23" s="21"/>
      <c r="N23" s="20"/>
      <c r="O23" s="68">
        <v>120</v>
      </c>
      <c r="P23" s="51">
        <v>120</v>
      </c>
      <c r="Q23" s="51">
        <v>0</v>
      </c>
      <c r="R23" s="51">
        <v>120</v>
      </c>
      <c r="S23" s="51">
        <v>120</v>
      </c>
      <c r="T23" s="52">
        <v>0</v>
      </c>
      <c r="U23" s="13"/>
      <c r="V23" s="1"/>
      <c r="W23" s="1"/>
      <c r="X23" s="1"/>
      <c r="Y23" s="1"/>
      <c r="Z23" s="1"/>
    </row>
    <row r="24" spans="1:26" ht="38.25" customHeight="1" x14ac:dyDescent="0.25">
      <c r="A24" s="12"/>
      <c r="B24" s="33"/>
      <c r="C24" s="84" t="s">
        <v>4</v>
      </c>
      <c r="D24" s="84"/>
      <c r="E24" s="84"/>
      <c r="F24" s="84"/>
      <c r="G24" s="84"/>
      <c r="H24" s="84"/>
      <c r="I24" s="85"/>
      <c r="J24" s="32">
        <v>650</v>
      </c>
      <c r="K24" s="31">
        <v>14</v>
      </c>
      <c r="L24" s="31" t="s">
        <v>2</v>
      </c>
      <c r="M24" s="63">
        <v>710103</v>
      </c>
      <c r="N24" s="64">
        <v>7385.1</v>
      </c>
      <c r="O24" s="65">
        <f t="shared" si="2"/>
        <v>737.9</v>
      </c>
      <c r="P24" s="53">
        <f>SUM(P25)</f>
        <v>737.9</v>
      </c>
      <c r="Q24" s="53">
        <v>0</v>
      </c>
      <c r="R24" s="53">
        <f t="shared" si="3"/>
        <v>693.7</v>
      </c>
      <c r="S24" s="53">
        <f>SUM(S25)</f>
        <v>693.7</v>
      </c>
      <c r="T24" s="54">
        <v>0</v>
      </c>
      <c r="U24" s="13"/>
      <c r="V24" s="1"/>
      <c r="W24" s="1"/>
      <c r="X24" s="1"/>
      <c r="Y24" s="1"/>
      <c r="Z24" s="1"/>
    </row>
    <row r="25" spans="1:26" ht="23.25" customHeight="1" x14ac:dyDescent="0.25">
      <c r="A25" s="25"/>
      <c r="B25" s="78" t="s">
        <v>3</v>
      </c>
      <c r="C25" s="78"/>
      <c r="D25" s="78"/>
      <c r="E25" s="78"/>
      <c r="F25" s="79"/>
      <c r="G25" s="79"/>
      <c r="H25" s="79"/>
      <c r="I25" s="80"/>
      <c r="J25" s="28">
        <v>650</v>
      </c>
      <c r="K25" s="27">
        <v>14</v>
      </c>
      <c r="L25" s="27">
        <v>3</v>
      </c>
      <c r="M25" s="21">
        <v>710103</v>
      </c>
      <c r="N25" s="20">
        <v>7385.1</v>
      </c>
      <c r="O25" s="48">
        <f t="shared" si="2"/>
        <v>737.9</v>
      </c>
      <c r="P25" s="49">
        <v>737.9</v>
      </c>
      <c r="Q25" s="49">
        <v>0</v>
      </c>
      <c r="R25" s="49">
        <f t="shared" si="3"/>
        <v>693.7</v>
      </c>
      <c r="S25" s="49">
        <v>693.7</v>
      </c>
      <c r="T25" s="50">
        <v>0</v>
      </c>
      <c r="U25" s="13"/>
      <c r="V25" s="1"/>
      <c r="W25" s="1"/>
      <c r="X25" s="1"/>
      <c r="Y25" s="1"/>
      <c r="Z25" s="1"/>
    </row>
    <row r="26" spans="1:26" ht="409.6" hidden="1" customHeight="1" x14ac:dyDescent="0.25">
      <c r="A26" s="12"/>
      <c r="B26" s="19"/>
      <c r="C26" s="19"/>
      <c r="D26" s="19"/>
      <c r="E26" s="19"/>
      <c r="F26" s="19"/>
      <c r="G26" s="19"/>
      <c r="H26" s="19"/>
      <c r="I26" s="18"/>
      <c r="J26" s="16">
        <v>650</v>
      </c>
      <c r="K26" s="17">
        <v>0</v>
      </c>
      <c r="L26" s="17">
        <v>1403</v>
      </c>
      <c r="M26" s="15">
        <v>710103</v>
      </c>
      <c r="N26" s="14">
        <v>33857.4</v>
      </c>
      <c r="O26" s="48">
        <f t="shared" si="2"/>
        <v>29888.9</v>
      </c>
      <c r="P26" s="55">
        <v>29563.5</v>
      </c>
      <c r="Q26" s="56">
        <v>325.39999999999998</v>
      </c>
      <c r="R26" s="49">
        <f t="shared" si="3"/>
        <v>29925.200000000001</v>
      </c>
      <c r="S26" s="55">
        <v>29588.400000000001</v>
      </c>
      <c r="T26" s="56">
        <v>336.8</v>
      </c>
      <c r="U26" s="13"/>
      <c r="V26" s="11"/>
      <c r="W26" s="11"/>
      <c r="X26" s="11"/>
      <c r="Y26" s="11"/>
      <c r="Z26" s="11"/>
    </row>
    <row r="27" spans="1:26" ht="24" customHeight="1" x14ac:dyDescent="0.25">
      <c r="A27" s="12" t="s">
        <v>1</v>
      </c>
      <c r="B27" s="12"/>
      <c r="C27" s="12"/>
      <c r="D27" s="12"/>
      <c r="E27" s="12"/>
      <c r="F27" s="12"/>
      <c r="G27" s="12"/>
      <c r="H27" s="12"/>
      <c r="I27" s="58" t="s">
        <v>0</v>
      </c>
      <c r="J27" s="59"/>
      <c r="K27" s="60"/>
      <c r="L27" s="60"/>
      <c r="M27" s="15"/>
      <c r="N27" s="14">
        <v>33857.4</v>
      </c>
      <c r="O27" s="57">
        <f>SUM(O6+O11+O13+O17+O19+O22+O24)</f>
        <v>26200.6</v>
      </c>
      <c r="P27" s="57">
        <f t="shared" ref="P27:T27" si="4">SUM(P6+P11+P13+P17+P19+P24)</f>
        <v>25678.3</v>
      </c>
      <c r="Q27" s="57">
        <f t="shared" si="4"/>
        <v>402.3</v>
      </c>
      <c r="R27" s="57">
        <f>SUM(R6+R11+R13+R17+R19+R22+R24)</f>
        <v>26193.4</v>
      </c>
      <c r="S27" s="57">
        <f>SUM(S6+S11+S13+S17+S19+S22+S24)</f>
        <v>25754.100000000002</v>
      </c>
      <c r="T27" s="57">
        <f t="shared" si="4"/>
        <v>439.3</v>
      </c>
      <c r="U27" s="11"/>
      <c r="V27" s="11"/>
      <c r="W27" s="11"/>
      <c r="X27" s="11"/>
      <c r="Y27" s="11"/>
      <c r="Z27" s="11"/>
    </row>
    <row r="28" spans="1:26" ht="25.5" customHeight="1" x14ac:dyDescent="0.2">
      <c r="A28" s="7"/>
      <c r="B28" s="10"/>
      <c r="C28" s="10"/>
      <c r="D28" s="10"/>
      <c r="E28" s="9"/>
      <c r="F28" s="9"/>
      <c r="G28" s="9"/>
      <c r="H28" s="3"/>
      <c r="I28" s="6"/>
      <c r="J28" s="8"/>
      <c r="K28" s="4"/>
      <c r="L28" s="4"/>
      <c r="M28" s="3"/>
      <c r="N28" s="3"/>
      <c r="O28" s="3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7"/>
      <c r="B29" s="3"/>
      <c r="C29" s="3"/>
      <c r="D29" s="3"/>
      <c r="E29" s="3"/>
      <c r="F29" s="3"/>
      <c r="G29" s="3"/>
      <c r="H29" s="3"/>
      <c r="I29" s="6"/>
      <c r="J29" s="5"/>
      <c r="K29" s="4"/>
      <c r="L29" s="4"/>
      <c r="M29" s="3"/>
      <c r="N29" s="3"/>
      <c r="O29" s="3"/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</row>
  </sheetData>
  <mergeCells count="21">
    <mergeCell ref="I2:T2"/>
    <mergeCell ref="B5:I5"/>
    <mergeCell ref="C6:I6"/>
    <mergeCell ref="C11:I11"/>
    <mergeCell ref="C13:I13"/>
    <mergeCell ref="S1:T1"/>
    <mergeCell ref="B14:I14"/>
    <mergeCell ref="B15:I15"/>
    <mergeCell ref="B16:I16"/>
    <mergeCell ref="B25:I25"/>
    <mergeCell ref="C24:I24"/>
    <mergeCell ref="B7:I7"/>
    <mergeCell ref="B8:I8"/>
    <mergeCell ref="B10:I10"/>
    <mergeCell ref="B12:I12"/>
    <mergeCell ref="B18:I18"/>
    <mergeCell ref="B20:I20"/>
    <mergeCell ref="B21:I21"/>
    <mergeCell ref="C19:I19"/>
    <mergeCell ref="E9:I9"/>
    <mergeCell ref="C17:I17"/>
  </mergeCells>
  <pageMargins left="0.39370078740157483" right="0.39370078740157483" top="0.98425196850393704" bottom="0.98425196850393704" header="0.51181102362204722" footer="0.51181102362204722"/>
  <pageSetup paperSize="9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Бюджет</cp:lastModifiedBy>
  <cp:lastPrinted>2023-12-08T04:20:07Z</cp:lastPrinted>
  <dcterms:created xsi:type="dcterms:W3CDTF">2022-11-10T04:47:11Z</dcterms:created>
  <dcterms:modified xsi:type="dcterms:W3CDTF">2023-12-26T11:47:46Z</dcterms:modified>
</cp:coreProperties>
</file>