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A1905BE5-82A5-4346-A98C-22D4834916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 ф.0503123" sheetId="10" r:id="rId1"/>
  </sheets>
  <calcPr calcId="181029"/>
</workbook>
</file>

<file path=xl/calcChain.xml><?xml version="1.0" encoding="utf-8"?>
<calcChain xmlns="http://schemas.openxmlformats.org/spreadsheetml/2006/main">
  <c r="E25" i="10" l="1"/>
  <c r="E26" i="10"/>
  <c r="E27" i="10"/>
  <c r="E28" i="10"/>
  <c r="E29" i="10"/>
  <c r="E30" i="10"/>
  <c r="E31" i="10"/>
  <c r="E32" i="10"/>
  <c r="D36" i="10"/>
  <c r="D25" i="10"/>
  <c r="D26" i="10"/>
  <c r="D27" i="10"/>
  <c r="D28" i="10"/>
  <c r="D29" i="10"/>
  <c r="D30" i="10"/>
  <c r="D31" i="10"/>
  <c r="D32" i="10"/>
  <c r="D34" i="10"/>
  <c r="D35" i="10"/>
  <c r="C34" i="10"/>
  <c r="B34" i="10"/>
  <c r="C25" i="10"/>
  <c r="B25" i="10"/>
  <c r="C19" i="10"/>
  <c r="B19" i="10"/>
  <c r="D21" i="10"/>
  <c r="E21" i="10" s="1"/>
  <c r="D20" i="10"/>
  <c r="E20" i="10" s="1"/>
  <c r="B17" i="10"/>
  <c r="C17" i="10" s="1"/>
  <c r="D17" i="10" s="1"/>
  <c r="E17" i="10" s="1"/>
  <c r="F17" i="10" s="1"/>
  <c r="G17" i="10" s="1"/>
  <c r="D19" i="10" l="1"/>
</calcChain>
</file>

<file path=xl/sharedStrings.xml><?xml version="1.0" encoding="utf-8"?>
<sst xmlns="http://schemas.openxmlformats.org/spreadsheetml/2006/main" count="76" uniqueCount="52">
  <si>
    <t>Доходы , всего</t>
  </si>
  <si>
    <t>Расходы, всего</t>
  </si>
  <si>
    <t>на 01</t>
  </si>
  <si>
    <t>степень обобщения отчетности:</t>
  </si>
  <si>
    <t>Единица измерения:</t>
  </si>
  <si>
    <t>руб.коп.</t>
  </si>
  <si>
    <t>Информация о движении денежных средств</t>
  </si>
  <si>
    <t>Остаток денежных средств **</t>
  </si>
  <si>
    <t>Изменение остатков средств</t>
  </si>
  <si>
    <t>Х</t>
  </si>
  <si>
    <t>Результат сопоставления отчётных данных (пояснения) *</t>
  </si>
  <si>
    <t>Остаток денежных средств**</t>
  </si>
  <si>
    <t>Наименование показателя отчётности*</t>
  </si>
  <si>
    <t>доля по отношению к итоговой сумме изменений, %</t>
  </si>
  <si>
    <t>(индивидуальная, консолидированная)</t>
  </si>
  <si>
    <t>вида финансового обеспечения (деятельности):</t>
  </si>
  <si>
    <t>бюджетная деятельность</t>
  </si>
  <si>
    <t>квартальная, годовая</t>
  </si>
  <si>
    <t xml:space="preserve">периодичность: </t>
  </si>
  <si>
    <t>Наименование:</t>
  </si>
  <si>
    <t>За отчётный период</t>
  </si>
  <si>
    <t xml:space="preserve">За предыдущий период аналогичный отчётному </t>
  </si>
  <si>
    <t>** данные отражаются по счетам 1.202.00.000</t>
  </si>
  <si>
    <r>
      <t xml:space="preserve">* </t>
    </r>
    <r>
      <rPr>
        <b/>
        <sz val="11"/>
        <color theme="1"/>
        <rFont val="Times New Roman"/>
        <family val="1"/>
        <charset val="204"/>
      </rPr>
      <t>Пояснения предоставляются, если доля по отношению к иоговой сумме  меньше (-10)% и/или больше 10%.</t>
    </r>
    <r>
      <rPr>
        <sz val="11"/>
        <color theme="1"/>
        <rFont val="Times New Roman"/>
        <family val="1"/>
        <charset val="204"/>
      </rPr>
      <t xml:space="preserve">
 Кратко описать результат сравнения - рост/снижение показателя, что повлияло на это, а также степень их существенности по отношению к финансовому результату отчетного периода </t>
    </r>
  </si>
  <si>
    <t>Пояснения к "Отчёту о движении денежных средств" (ф. 0503123)</t>
  </si>
  <si>
    <t>(муниципальное образование)</t>
  </si>
  <si>
    <t xml:space="preserve">Приложение 12 к Порядку составления и представления консолидированной бюджетной отчетности и консолидированной бухгалтерской отчётности </t>
  </si>
  <si>
    <t>Изменение, %
(гр.5 = гр. 4/ гр.2*100%)</t>
  </si>
  <si>
    <t>Изменение, руб.коп.
(гр.4 = гр.2 - гр.3)</t>
  </si>
  <si>
    <t>января</t>
  </si>
  <si>
    <t>2023 года</t>
  </si>
  <si>
    <t>МО сельское поселение Тундрино</t>
  </si>
  <si>
    <t>консолидированная</t>
  </si>
  <si>
    <t>по налоговым доходам, таможенным платежам и страховым взносам на обязательное социальное страхование(КОСГУ 110)</t>
  </si>
  <si>
    <t>по безвозмездным денежным поступлениям текущего характера (КОСГУ 150)</t>
  </si>
  <si>
    <t>Увеличение налоговых доходов связано с увеличением поступлений акцизов на дизельное топливо, моторные масла и автомобильный бензин</t>
  </si>
  <si>
    <t>Кассовое исполнение в 2022 году выше в связи с увеличением суии иных МБТ на осуществление части полномочий по решению вопросов местного назначение, на обустройство пожарных водоемов, площадок для сбора ТКО</t>
  </si>
  <si>
    <t>за счет оплаты труда и начислений на выплаты по оплате труда (КОСГУ 210)</t>
  </si>
  <si>
    <t>за счет оплаты работ, услуг (КОСГУ 220)</t>
  </si>
  <si>
    <t>за счет безвозмездных перечислений бюджетам (КОСГУ 250)</t>
  </si>
  <si>
    <t>за счет социального обеспечения (КОСГУ 260)</t>
  </si>
  <si>
    <t>за счет прочих расходов (КОСГУ 290)</t>
  </si>
  <si>
    <t>за счет приобретения товаров и материальных запасов(КОСГУ 340)</t>
  </si>
  <si>
    <t>на приобретение нефинансовых активов (КОСГУ 310)</t>
  </si>
  <si>
    <t>по возврату дебиторской задолженности прошлых лет</t>
  </si>
  <si>
    <t>Увеличение связано с  повышением МРОТ в 2022 году</t>
  </si>
  <si>
    <t>Увеличение стоимости услуг за электроэнергию, связь-интернет и другие услуги и работы. Также выделены дополнительные средства на установку пожарных водоёмов, выполнение работ по обустройству мест (площадок) сбора ТКО, увеличение стоимости содержания дорог.</t>
  </si>
  <si>
    <t>Увеличение связано по передоваемым полномочиям (культура) на увеличения по оплате труда.</t>
  </si>
  <si>
    <t>Увеличение по выплате на оздоровление в виду принятия новых сотрудников.</t>
  </si>
  <si>
    <t>Увеличения  связано с уплатой госпошлины возмещение судебных расходов (Югра -Экология)</t>
  </si>
  <si>
    <t>Увеличение за счет приобретение МЗ., связано с увеличением стоимости на бензин и канцелярию</t>
  </si>
  <si>
    <t>Приобретены 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</si>
</sst>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&quot;&quot;##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22272F"/>
      <name val="Times New Roman"/>
      <family val="1"/>
      <charset val="204"/>
    </font>
    <font>
      <b/>
      <sz val="11"/>
      <color rgb="FF22272F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22272F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rgb="FF22272F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22272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name val="Arial"/>
      <family val="2"/>
      <charset val="204"/>
    </font>
    <font>
      <i/>
      <sz val="8"/>
      <color indexed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</borders>
  <cellStyleXfs count="3">
    <xf numFmtId="0" fontId="0" fillId="0" borderId="0"/>
    <xf numFmtId="165" fontId="10" fillId="0" borderId="0" applyFont="0" applyFill="0" applyBorder="0" applyAlignment="0" applyProtection="0"/>
    <xf numFmtId="0" fontId="17" fillId="0" borderId="0" applyNumberFormat="0" applyFont="0" applyFill="0" applyBorder="0" applyAlignment="0" applyProtection="0">
      <alignment vertical="top"/>
    </xf>
  </cellStyleXfs>
  <cellXfs count="72">
    <xf numFmtId="0" fontId="0" fillId="0" borderId="0" xfId="0"/>
    <xf numFmtId="4" fontId="1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9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shrinkToFit="1"/>
    </xf>
    <xf numFmtId="4" fontId="7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horizontal="center" shrinkToFit="1"/>
    </xf>
    <xf numFmtId="4" fontId="7" fillId="0" borderId="0" xfId="0" applyNumberFormat="1" applyFont="1" applyAlignment="1">
      <alignment wrapText="1"/>
    </xf>
    <xf numFmtId="4" fontId="11" fillId="0" borderId="1" xfId="0" applyNumberFormat="1" applyFont="1" applyBorder="1" applyAlignment="1">
      <alignment wrapText="1"/>
    </xf>
    <xf numFmtId="4" fontId="11" fillId="0" borderId="0" xfId="0" applyNumberFormat="1" applyFont="1" applyAlignment="1">
      <alignment wrapText="1"/>
    </xf>
    <xf numFmtId="164" fontId="11" fillId="0" borderId="1" xfId="1" applyNumberFormat="1" applyFont="1" applyBorder="1" applyAlignment="1">
      <alignment horizontal="center" shrinkToFit="1"/>
    </xf>
    <xf numFmtId="164" fontId="7" fillId="0" borderId="1" xfId="0" applyNumberFormat="1" applyFont="1" applyBorder="1" applyAlignment="1">
      <alignment shrinkToFit="1"/>
    </xf>
    <xf numFmtId="4" fontId="1" fillId="0" borderId="0" xfId="0" applyNumberFormat="1" applyFont="1" applyAlignment="1">
      <alignment horizontal="right" vertical="top" wrapText="1"/>
    </xf>
    <xf numFmtId="4" fontId="1" fillId="0" borderId="0" xfId="0" applyNumberFormat="1" applyFont="1" applyAlignment="1">
      <alignment horizontal="center" vertical="top" wrapText="1"/>
    </xf>
    <xf numFmtId="165" fontId="7" fillId="0" borderId="1" xfId="0" applyNumberFormat="1" applyFont="1" applyBorder="1" applyAlignment="1">
      <alignment shrinkToFit="1"/>
    </xf>
    <xf numFmtId="164" fontId="11" fillId="0" borderId="1" xfId="0" applyNumberFormat="1" applyFont="1" applyBorder="1" applyAlignment="1">
      <alignment shrinkToFit="1"/>
    </xf>
    <xf numFmtId="4" fontId="7" fillId="0" borderId="0" xfId="0" applyNumberFormat="1" applyFont="1" applyAlignment="1">
      <alignment horizontal="center" wrapText="1"/>
    </xf>
    <xf numFmtId="4" fontId="11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 wrapText="1"/>
    </xf>
    <xf numFmtId="3" fontId="1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shrinkToFit="1"/>
    </xf>
    <xf numFmtId="164" fontId="2" fillId="0" borderId="1" xfId="0" applyNumberFormat="1" applyFont="1" applyBorder="1" applyAlignment="1">
      <alignment horizontal="center" shrinkToFit="1"/>
    </xf>
    <xf numFmtId="4" fontId="2" fillId="0" borderId="1" xfId="0" applyNumberFormat="1" applyFont="1" applyBorder="1" applyAlignment="1">
      <alignment horizontal="center"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wrapText="1"/>
    </xf>
    <xf numFmtId="0" fontId="5" fillId="0" borderId="0" xfId="2" applyNumberFormat="1" applyFont="1" applyFill="1" applyBorder="1" applyAlignment="1" applyProtection="1"/>
    <xf numFmtId="0" fontId="12" fillId="0" borderId="0" xfId="2" applyNumberFormat="1" applyFont="1" applyFill="1" applyBorder="1" applyAlignment="1" applyProtection="1">
      <alignment vertical="top" wrapText="1"/>
    </xf>
    <xf numFmtId="0" fontId="18" fillId="0" borderId="0" xfId="2" applyNumberFormat="1" applyFont="1" applyFill="1" applyBorder="1" applyAlignment="1" applyProtection="1">
      <alignment vertical="top" wrapText="1"/>
    </xf>
    <xf numFmtId="0" fontId="19" fillId="0" borderId="0" xfId="2" applyNumberFormat="1" applyFont="1" applyFill="1" applyBorder="1" applyAlignment="1" applyProtection="1">
      <alignment vertical="top" wrapText="1"/>
    </xf>
    <xf numFmtId="0" fontId="15" fillId="0" borderId="0" xfId="0" applyFont="1"/>
    <xf numFmtId="0" fontId="20" fillId="0" borderId="0" xfId="0" applyFont="1"/>
    <xf numFmtId="0" fontId="6" fillId="0" borderId="0" xfId="0" applyFont="1"/>
    <xf numFmtId="0" fontId="14" fillId="0" borderId="0" xfId="0" applyFont="1" applyAlignment="1">
      <alignment horizontal="left"/>
    </xf>
    <xf numFmtId="0" fontId="3" fillId="0" borderId="0" xfId="0" applyFont="1"/>
    <xf numFmtId="0" fontId="6" fillId="0" borderId="0" xfId="0" applyFont="1" applyAlignment="1">
      <alignment vertical="top"/>
    </xf>
    <xf numFmtId="0" fontId="3" fillId="0" borderId="0" xfId="0" applyFont="1" applyAlignment="1">
      <alignment horizontal="left"/>
    </xf>
    <xf numFmtId="4" fontId="1" fillId="0" borderId="0" xfId="0" applyNumberFormat="1" applyFont="1" applyAlignment="1">
      <alignment vertical="top"/>
    </xf>
    <xf numFmtId="4" fontId="7" fillId="0" borderId="4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top" wrapText="1"/>
    </xf>
    <xf numFmtId="0" fontId="15" fillId="0" borderId="2" xfId="0" applyFont="1" applyBorder="1" applyAlignment="1">
      <alignment horizontal="center"/>
    </xf>
    <xf numFmtId="49" fontId="7" fillId="0" borderId="1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shrinkToFit="1"/>
    </xf>
    <xf numFmtId="49" fontId="13" fillId="0" borderId="3" xfId="0" applyNumberFormat="1" applyFont="1" applyBorder="1" applyAlignment="1">
      <alignment vertical="top" wrapText="1"/>
    </xf>
    <xf numFmtId="49" fontId="12" fillId="0" borderId="1" xfId="0" applyNumberFormat="1" applyFont="1" applyBorder="1" applyAlignment="1">
      <alignment vertical="top" wrapText="1"/>
    </xf>
    <xf numFmtId="166" fontId="23" fillId="0" borderId="8" xfId="0" applyNumberFormat="1" applyFont="1" applyBorder="1" applyAlignment="1">
      <alignment horizontal="right" wrapText="1"/>
    </xf>
    <xf numFmtId="166" fontId="23" fillId="0" borderId="9" xfId="0" applyNumberFormat="1" applyFont="1" applyBorder="1" applyAlignment="1">
      <alignment horizontal="right" wrapText="1"/>
    </xf>
    <xf numFmtId="166" fontId="23" fillId="0" borderId="1" xfId="0" applyNumberFormat="1" applyFont="1" applyBorder="1" applyAlignment="1">
      <alignment horizontal="right" wrapText="1"/>
    </xf>
    <xf numFmtId="4" fontId="7" fillId="0" borderId="1" xfId="0" applyNumberFormat="1" applyFont="1" applyBorder="1" applyAlignment="1">
      <alignment horizontal="left" wrapText="1"/>
    </xf>
    <xf numFmtId="166" fontId="23" fillId="0" borderId="7" xfId="0" applyNumberFormat="1" applyFont="1" applyBorder="1" applyAlignment="1">
      <alignment horizontal="left" vertical="center" wrapText="1"/>
    </xf>
    <xf numFmtId="49" fontId="23" fillId="0" borderId="7" xfId="0" applyNumberFormat="1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166" fontId="25" fillId="0" borderId="7" xfId="0" applyNumberFormat="1" applyFont="1" applyBorder="1" applyAlignment="1">
      <alignment horizontal="left" vertical="center" wrapText="1"/>
    </xf>
    <xf numFmtId="4" fontId="26" fillId="0" borderId="1" xfId="0" applyNumberFormat="1" applyFont="1" applyBorder="1" applyAlignment="1">
      <alignment horizontal="right" wrapText="1"/>
    </xf>
    <xf numFmtId="166" fontId="23" fillId="0" borderId="10" xfId="0" applyNumberFormat="1" applyFont="1" applyBorder="1" applyAlignment="1">
      <alignment horizontal="left" vertical="center" wrapText="1"/>
    </xf>
    <xf numFmtId="166" fontId="23" fillId="0" borderId="11" xfId="0" applyNumberFormat="1" applyFont="1" applyBorder="1" applyAlignment="1">
      <alignment horizontal="right" wrapText="1"/>
    </xf>
    <xf numFmtId="49" fontId="7" fillId="0" borderId="1" xfId="0" applyNumberFormat="1" applyFont="1" applyBorder="1" applyAlignment="1">
      <alignment wrapText="1"/>
    </xf>
    <xf numFmtId="4" fontId="1" fillId="0" borderId="0" xfId="0" applyNumberFormat="1" applyFont="1" applyAlignment="1">
      <alignment horizontal="left" vertical="top" wrapText="1"/>
    </xf>
    <xf numFmtId="4" fontId="21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 horizontal="left" wrapText="1"/>
    </xf>
    <xf numFmtId="0" fontId="16" fillId="0" borderId="2" xfId="2" applyNumberFormat="1" applyFont="1" applyFill="1" applyBorder="1" applyAlignment="1" applyProtection="1">
      <alignment horizontal="left"/>
    </xf>
    <xf numFmtId="4" fontId="1" fillId="0" borderId="2" xfId="0" applyNumberFormat="1" applyFont="1" applyBorder="1" applyAlignment="1">
      <alignment horizontal="left" vertical="top" wrapText="1"/>
    </xf>
    <xf numFmtId="0" fontId="14" fillId="0" borderId="2" xfId="0" applyFont="1" applyBorder="1" applyAlignment="1">
      <alignment horizontal="left"/>
    </xf>
    <xf numFmtId="0" fontId="16" fillId="0" borderId="0" xfId="0" applyFont="1" applyAlignment="1">
      <alignment horizontal="center" wrapText="1"/>
    </xf>
    <xf numFmtId="0" fontId="22" fillId="0" borderId="5" xfId="2" applyNumberFormat="1" applyFont="1" applyFill="1" applyBorder="1" applyAlignment="1" applyProtection="1">
      <alignment horizontal="center" vertical="top" wrapText="1"/>
    </xf>
  </cellXfs>
  <cellStyles count="3">
    <cellStyle name="Обычный" xfId="0" builtinId="0"/>
    <cellStyle name="Обычный_свед по д-ой и к-ой задолж (тыс. руб.)" xfId="2" xr:uid="{00000000-0005-0000-0000-000001000000}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tabSelected="1" zoomScaleNormal="100" zoomScaleSheetLayoutView="100" workbookViewId="0">
      <selection activeCell="D16" sqref="D16:E16"/>
    </sheetView>
  </sheetViews>
  <sheetFormatPr defaultColWidth="9.140625" defaultRowHeight="15" x14ac:dyDescent="0.25"/>
  <cols>
    <col min="1" max="1" width="41.28515625" style="1" customWidth="1"/>
    <col min="2" max="2" width="21.85546875" style="1" customWidth="1"/>
    <col min="3" max="3" width="21" style="1" customWidth="1"/>
    <col min="4" max="4" width="18" style="1" customWidth="1"/>
    <col min="5" max="6" width="14.140625" style="1" customWidth="1"/>
    <col min="7" max="7" width="23" style="1" customWidth="1"/>
    <col min="8" max="16384" width="9.140625" style="1"/>
  </cols>
  <sheetData>
    <row r="1" spans="1:7" ht="31.5" customHeight="1" x14ac:dyDescent="0.2">
      <c r="D1" s="66" t="s">
        <v>26</v>
      </c>
      <c r="E1" s="66"/>
      <c r="F1" s="66"/>
      <c r="G1" s="66"/>
    </row>
    <row r="3" spans="1:7" ht="15.75" customHeight="1" x14ac:dyDescent="0.25">
      <c r="A3" s="70" t="s">
        <v>24</v>
      </c>
      <c r="B3" s="70"/>
      <c r="C3" s="70"/>
      <c r="D3" s="70"/>
      <c r="E3" s="70"/>
      <c r="F3" s="70"/>
      <c r="G3" s="70"/>
    </row>
    <row r="4" spans="1:7" ht="15.75" x14ac:dyDescent="0.25">
      <c r="A4" s="65" t="s">
        <v>6</v>
      </c>
      <c r="B4" s="65"/>
      <c r="C4" s="65"/>
      <c r="D4" s="65"/>
      <c r="E4" s="65"/>
      <c r="F4" s="65"/>
      <c r="G4" s="65"/>
    </row>
    <row r="5" spans="1:7" x14ac:dyDescent="0.25">
      <c r="A5" s="2"/>
      <c r="B5" s="17" t="s">
        <v>2</v>
      </c>
      <c r="C5" s="47" t="s">
        <v>29</v>
      </c>
      <c r="D5" s="41" t="s">
        <v>30</v>
      </c>
    </row>
    <row r="6" spans="1:7" x14ac:dyDescent="0.2">
      <c r="A6" s="3"/>
      <c r="B6" s="3"/>
      <c r="C6" s="3"/>
      <c r="D6" s="3"/>
    </row>
    <row r="7" spans="1:7" s="32" customFormat="1" ht="15.75" x14ac:dyDescent="0.25">
      <c r="A7" s="31" t="s">
        <v>19</v>
      </c>
      <c r="B7" s="67" t="s">
        <v>31</v>
      </c>
      <c r="C7" s="67"/>
      <c r="D7" s="67"/>
      <c r="E7" s="67"/>
      <c r="F7" s="67"/>
      <c r="G7" s="67"/>
    </row>
    <row r="8" spans="1:7" s="34" customFormat="1" ht="12" x14ac:dyDescent="0.25">
      <c r="A8" s="33"/>
      <c r="B8" s="71" t="s">
        <v>25</v>
      </c>
      <c r="C8" s="71"/>
      <c r="D8" s="71"/>
      <c r="E8" s="71"/>
      <c r="F8" s="71"/>
      <c r="G8" s="71"/>
    </row>
    <row r="9" spans="1:7" x14ac:dyDescent="0.25">
      <c r="A9" s="35" t="s">
        <v>3</v>
      </c>
      <c r="B9" s="68" t="s">
        <v>32</v>
      </c>
      <c r="C9" s="68"/>
      <c r="D9" s="68"/>
      <c r="E9" s="68"/>
      <c r="F9" s="68"/>
      <c r="G9" s="68"/>
    </row>
    <row r="10" spans="1:7" s="7" customFormat="1" ht="11.25" x14ac:dyDescent="0.2">
      <c r="A10" s="5"/>
      <c r="B10" s="6"/>
      <c r="C10" s="40" t="s">
        <v>14</v>
      </c>
      <c r="D10" s="40"/>
    </row>
    <row r="11" spans="1:7" s="7" customFormat="1" ht="15.75" x14ac:dyDescent="0.25">
      <c r="A11" s="36" t="s">
        <v>15</v>
      </c>
      <c r="B11" s="69" t="s">
        <v>16</v>
      </c>
      <c r="C11" s="69"/>
      <c r="D11" s="69"/>
      <c r="E11" s="69"/>
      <c r="F11" s="69"/>
      <c r="G11" s="69"/>
    </row>
    <row r="12" spans="1:7" s="7" customFormat="1" ht="15.75" x14ac:dyDescent="0.25">
      <c r="A12" s="36"/>
      <c r="B12" s="37"/>
      <c r="C12" s="38"/>
      <c r="D12" s="38"/>
    </row>
    <row r="13" spans="1:7" s="7" customFormat="1" ht="15.75" x14ac:dyDescent="0.25">
      <c r="A13" s="39" t="s">
        <v>18</v>
      </c>
      <c r="B13" s="39" t="s">
        <v>17</v>
      </c>
      <c r="C13" s="39"/>
      <c r="D13" s="38"/>
    </row>
    <row r="14" spans="1:7" x14ac:dyDescent="0.25">
      <c r="A14" s="35" t="s">
        <v>4</v>
      </c>
      <c r="B14" s="35" t="s">
        <v>5</v>
      </c>
    </row>
    <row r="15" spans="1:7" ht="15.75" x14ac:dyDescent="0.25">
      <c r="A15" s="4"/>
      <c r="B15" s="4"/>
      <c r="C15" s="2"/>
      <c r="D15" s="3"/>
    </row>
    <row r="16" spans="1:7" s="46" customFormat="1" ht="51" x14ac:dyDescent="0.25">
      <c r="A16" s="43" t="s">
        <v>12</v>
      </c>
      <c r="B16" s="44" t="s">
        <v>20</v>
      </c>
      <c r="C16" s="45" t="s">
        <v>21</v>
      </c>
      <c r="D16" s="44" t="s">
        <v>28</v>
      </c>
      <c r="E16" s="44" t="s">
        <v>27</v>
      </c>
      <c r="F16" s="45" t="s">
        <v>13</v>
      </c>
      <c r="G16" s="45" t="s">
        <v>10</v>
      </c>
    </row>
    <row r="17" spans="1:7" s="18" customFormat="1" x14ac:dyDescent="0.25">
      <c r="A17" s="24">
        <v>1</v>
      </c>
      <c r="B17" s="24">
        <f t="shared" ref="B17:G17" si="0">A17+1</f>
        <v>2</v>
      </c>
      <c r="C17" s="24">
        <f t="shared" si="0"/>
        <v>3</v>
      </c>
      <c r="D17" s="24">
        <f t="shared" si="0"/>
        <v>4</v>
      </c>
      <c r="E17" s="24">
        <f t="shared" si="0"/>
        <v>5</v>
      </c>
      <c r="F17" s="24">
        <f t="shared" si="0"/>
        <v>6</v>
      </c>
      <c r="G17" s="24">
        <f t="shared" si="0"/>
        <v>7</v>
      </c>
    </row>
    <row r="18" spans="1:7" s="30" customFormat="1" ht="14.25" x14ac:dyDescent="0.2">
      <c r="A18" s="25" t="s">
        <v>7</v>
      </c>
      <c r="B18" s="26"/>
      <c r="C18" s="26"/>
      <c r="D18" s="15" t="s">
        <v>9</v>
      </c>
      <c r="E18" s="15" t="s">
        <v>9</v>
      </c>
      <c r="F18" s="15" t="s">
        <v>9</v>
      </c>
      <c r="G18" s="28" t="s">
        <v>9</v>
      </c>
    </row>
    <row r="19" spans="1:7" s="30" customFormat="1" ht="14.25" x14ac:dyDescent="0.2">
      <c r="A19" s="25" t="s">
        <v>0</v>
      </c>
      <c r="B19" s="26">
        <f>B20+B21</f>
        <v>37387043.310000002</v>
      </c>
      <c r="C19" s="26">
        <f>C20+C21</f>
        <v>30352694.780000001</v>
      </c>
      <c r="D19" s="26">
        <f>D20+D21</f>
        <v>7034348.5300000012</v>
      </c>
      <c r="E19" s="27"/>
      <c r="F19" s="27"/>
      <c r="G19" s="28" t="s">
        <v>9</v>
      </c>
    </row>
    <row r="20" spans="1:7" s="21" customFormat="1" ht="76.5" x14ac:dyDescent="0.2">
      <c r="A20" s="57" t="s">
        <v>33</v>
      </c>
      <c r="B20" s="54">
        <v>2688984.42</v>
      </c>
      <c r="C20" s="53">
        <v>2343057.9900000002</v>
      </c>
      <c r="D20" s="19">
        <f>B20-C20</f>
        <v>345926.4299999997</v>
      </c>
      <c r="E20" s="11">
        <f>D20/B20*100</f>
        <v>12.864575466748137</v>
      </c>
      <c r="F20" s="11"/>
      <c r="G20" s="55" t="s">
        <v>35</v>
      </c>
    </row>
    <row r="21" spans="1:7" s="12" customFormat="1" ht="127.5" x14ac:dyDescent="0.2">
      <c r="A21" s="56" t="s">
        <v>34</v>
      </c>
      <c r="B21" s="54">
        <v>34698058.890000001</v>
      </c>
      <c r="C21" s="53">
        <v>28009636.789999999</v>
      </c>
      <c r="D21" s="19">
        <f>B21-C21</f>
        <v>6688422.1000000015</v>
      </c>
      <c r="E21" s="11">
        <f>D21/B21*100</f>
        <v>19.276069941559783</v>
      </c>
      <c r="F21" s="11"/>
      <c r="G21" s="10" t="s">
        <v>36</v>
      </c>
    </row>
    <row r="22" spans="1:7" s="12" customFormat="1" ht="12.75" x14ac:dyDescent="0.2">
      <c r="A22" s="48"/>
      <c r="B22" s="49"/>
      <c r="C22" s="49"/>
      <c r="D22" s="19"/>
      <c r="E22" s="11"/>
      <c r="F22" s="11"/>
      <c r="G22" s="10"/>
    </row>
    <row r="23" spans="1:7" s="12" customFormat="1" ht="12.75" x14ac:dyDescent="0.2">
      <c r="A23" s="48"/>
      <c r="B23" s="50"/>
      <c r="C23" s="49"/>
      <c r="D23" s="19"/>
      <c r="E23" s="11"/>
      <c r="F23" s="11"/>
      <c r="G23" s="10"/>
    </row>
    <row r="24" spans="1:7" s="12" customFormat="1" ht="12.75" x14ac:dyDescent="0.2">
      <c r="A24" s="51"/>
      <c r="B24" s="49"/>
      <c r="C24" s="49"/>
      <c r="D24" s="19"/>
      <c r="E24" s="11"/>
      <c r="F24" s="11"/>
      <c r="G24" s="10"/>
    </row>
    <row r="25" spans="1:7" s="29" customFormat="1" ht="14.25" x14ac:dyDescent="0.2">
      <c r="A25" s="25" t="s">
        <v>1</v>
      </c>
      <c r="B25" s="26">
        <f>B26+B27+B28+B29+B30+B31+B32</f>
        <v>38510125.030000001</v>
      </c>
      <c r="C25" s="26">
        <f>C26+C27+C28+C29+C30+C31</f>
        <v>29655474.969999995</v>
      </c>
      <c r="D25" s="19">
        <f t="shared" ref="D25:D35" si="1">B25-C25</f>
        <v>8854650.0600000061</v>
      </c>
      <c r="E25" s="11">
        <f t="shared" ref="E25:E32" si="2">D25/B25*100</f>
        <v>22.993044175011356</v>
      </c>
      <c r="F25" s="27"/>
      <c r="G25" s="28" t="s">
        <v>9</v>
      </c>
    </row>
    <row r="26" spans="1:7" s="12" customFormat="1" ht="38.25" x14ac:dyDescent="0.2">
      <c r="A26" s="56" t="s">
        <v>37</v>
      </c>
      <c r="B26" s="54">
        <v>15675125.619999999</v>
      </c>
      <c r="C26" s="53">
        <v>14244840.029999999</v>
      </c>
      <c r="D26" s="19">
        <f t="shared" si="1"/>
        <v>1430285.5899999999</v>
      </c>
      <c r="E26" s="11">
        <f t="shared" si="2"/>
        <v>9.1245558388067316</v>
      </c>
      <c r="F26" s="11"/>
      <c r="G26" s="63" t="s">
        <v>45</v>
      </c>
    </row>
    <row r="27" spans="1:7" s="12" customFormat="1" ht="153" x14ac:dyDescent="0.2">
      <c r="A27" s="56" t="s">
        <v>38</v>
      </c>
      <c r="B27" s="54">
        <v>10416479.949999999</v>
      </c>
      <c r="C27" s="53">
        <v>4683529.2300000004</v>
      </c>
      <c r="D27" s="19">
        <f t="shared" si="1"/>
        <v>5732950.7199999988</v>
      </c>
      <c r="E27" s="11">
        <f t="shared" si="2"/>
        <v>55.03731344483603</v>
      </c>
      <c r="F27" s="11"/>
      <c r="G27" s="63" t="s">
        <v>46</v>
      </c>
    </row>
    <row r="28" spans="1:7" s="12" customFormat="1" ht="63.75" x14ac:dyDescent="0.2">
      <c r="A28" s="56" t="s">
        <v>39</v>
      </c>
      <c r="B28" s="54">
        <v>10983982.220000001</v>
      </c>
      <c r="C28" s="53">
        <v>9607537.5099999998</v>
      </c>
      <c r="D28" s="19">
        <f t="shared" si="1"/>
        <v>1376444.7100000009</v>
      </c>
      <c r="E28" s="11">
        <f t="shared" si="2"/>
        <v>12.531381446464149</v>
      </c>
      <c r="F28" s="11"/>
      <c r="G28" s="63" t="s">
        <v>47</v>
      </c>
    </row>
    <row r="29" spans="1:7" s="12" customFormat="1" ht="51" x14ac:dyDescent="0.2">
      <c r="A29" s="56" t="s">
        <v>40</v>
      </c>
      <c r="B29" s="54">
        <v>541061.89</v>
      </c>
      <c r="C29" s="53">
        <v>496281.83</v>
      </c>
      <c r="D29" s="19">
        <f t="shared" si="1"/>
        <v>44780.06</v>
      </c>
      <c r="E29" s="11">
        <f t="shared" si="2"/>
        <v>8.2763286100227837</v>
      </c>
      <c r="F29" s="11"/>
      <c r="G29" s="63" t="s">
        <v>48</v>
      </c>
    </row>
    <row r="30" spans="1:7" s="12" customFormat="1" ht="63.75" x14ac:dyDescent="0.2">
      <c r="A30" s="56" t="s">
        <v>41</v>
      </c>
      <c r="B30" s="54">
        <v>145015.78</v>
      </c>
      <c r="C30" s="53">
        <v>125458.87</v>
      </c>
      <c r="D30" s="19">
        <f t="shared" si="1"/>
        <v>19556.910000000003</v>
      </c>
      <c r="E30" s="11">
        <f t="shared" si="2"/>
        <v>13.486056482956545</v>
      </c>
      <c r="F30" s="11"/>
      <c r="G30" s="63" t="s">
        <v>49</v>
      </c>
    </row>
    <row r="31" spans="1:7" s="12" customFormat="1" ht="63.75" x14ac:dyDescent="0.2">
      <c r="A31" s="59" t="s">
        <v>42</v>
      </c>
      <c r="B31" s="54">
        <v>652069.56999999995</v>
      </c>
      <c r="C31" s="53">
        <v>497827.5</v>
      </c>
      <c r="D31" s="19">
        <f t="shared" si="1"/>
        <v>154242.06999999995</v>
      </c>
      <c r="E31" s="11">
        <f t="shared" si="2"/>
        <v>23.654235237506938</v>
      </c>
      <c r="F31" s="11"/>
      <c r="G31" s="10" t="s">
        <v>50</v>
      </c>
    </row>
    <row r="32" spans="1:7" s="12" customFormat="1" ht="22.5" x14ac:dyDescent="0.2">
      <c r="A32" s="56" t="s">
        <v>43</v>
      </c>
      <c r="B32" s="60">
        <v>96390</v>
      </c>
      <c r="C32" s="58"/>
      <c r="D32" s="19">
        <f t="shared" si="1"/>
        <v>96390</v>
      </c>
      <c r="E32" s="11">
        <f t="shared" si="2"/>
        <v>100</v>
      </c>
      <c r="F32" s="11"/>
      <c r="G32" s="10" t="s">
        <v>51</v>
      </c>
    </row>
    <row r="33" spans="1:7" s="12" customFormat="1" ht="12.75" x14ac:dyDescent="0.2">
      <c r="A33" s="10"/>
      <c r="B33" s="19"/>
      <c r="C33" s="19"/>
      <c r="D33" s="19"/>
      <c r="E33" s="11"/>
      <c r="F33" s="11"/>
      <c r="G33" s="10"/>
    </row>
    <row r="34" spans="1:7" s="29" customFormat="1" ht="14.25" x14ac:dyDescent="0.2">
      <c r="A34" s="25" t="s">
        <v>8</v>
      </c>
      <c r="B34" s="26">
        <f>B36-B35</f>
        <v>1123081.72</v>
      </c>
      <c r="C34" s="26">
        <f>C36-C35</f>
        <v>-697219.80999999994</v>
      </c>
      <c r="D34" s="19">
        <f t="shared" si="1"/>
        <v>1820301.5299999998</v>
      </c>
      <c r="E34" s="27" t="s">
        <v>9</v>
      </c>
      <c r="F34" s="27" t="s">
        <v>9</v>
      </c>
      <c r="G34" s="28" t="s">
        <v>9</v>
      </c>
    </row>
    <row r="35" spans="1:7" s="12" customFormat="1" ht="22.5" x14ac:dyDescent="0.2">
      <c r="A35" s="56" t="s">
        <v>44</v>
      </c>
      <c r="B35" s="54">
        <v>-28243.3</v>
      </c>
      <c r="C35" s="54">
        <v>-584029.9</v>
      </c>
      <c r="D35" s="19">
        <f t="shared" si="1"/>
        <v>555786.6</v>
      </c>
      <c r="E35" s="11" t="s">
        <v>9</v>
      </c>
      <c r="F35" s="11" t="s">
        <v>9</v>
      </c>
      <c r="G35" s="22" t="s">
        <v>9</v>
      </c>
    </row>
    <row r="36" spans="1:7" s="12" customFormat="1" ht="12.75" x14ac:dyDescent="0.2">
      <c r="A36" s="61" t="s">
        <v>8</v>
      </c>
      <c r="B36" s="52">
        <v>1094838.42</v>
      </c>
      <c r="C36" s="62">
        <v>-1281249.71</v>
      </c>
      <c r="D36" s="19">
        <f>B36-C36</f>
        <v>2376088.13</v>
      </c>
      <c r="E36" s="11" t="s">
        <v>9</v>
      </c>
      <c r="F36" s="11" t="s">
        <v>9</v>
      </c>
      <c r="G36" s="22" t="s">
        <v>9</v>
      </c>
    </row>
    <row r="37" spans="1:7" s="12" customFormat="1" ht="12.75" x14ac:dyDescent="0.2">
      <c r="A37" s="10"/>
      <c r="B37" s="19"/>
      <c r="C37" s="19"/>
      <c r="D37" s="19"/>
      <c r="E37" s="11" t="s">
        <v>9</v>
      </c>
      <c r="F37" s="11" t="s">
        <v>9</v>
      </c>
      <c r="G37" s="22" t="s">
        <v>9</v>
      </c>
    </row>
    <row r="38" spans="1:7" s="12" customFormat="1" ht="12.75" x14ac:dyDescent="0.2">
      <c r="A38" s="10"/>
      <c r="B38" s="16"/>
      <c r="C38" s="16"/>
      <c r="D38" s="16"/>
      <c r="E38" s="11" t="s">
        <v>9</v>
      </c>
      <c r="F38" s="11" t="s">
        <v>9</v>
      </c>
      <c r="G38" s="23" t="s">
        <v>9</v>
      </c>
    </row>
    <row r="39" spans="1:7" s="14" customFormat="1" ht="12.75" x14ac:dyDescent="0.2">
      <c r="A39" s="13" t="s">
        <v>11</v>
      </c>
      <c r="B39" s="20"/>
      <c r="C39" s="20"/>
      <c r="D39" s="20"/>
      <c r="E39" s="15" t="s">
        <v>9</v>
      </c>
      <c r="F39" s="15" t="s">
        <v>9</v>
      </c>
      <c r="G39" s="22" t="s">
        <v>9</v>
      </c>
    </row>
    <row r="40" spans="1:7" s="8" customFormat="1" x14ac:dyDescent="0.25">
      <c r="B40" s="9"/>
      <c r="C40" s="9"/>
      <c r="D40" s="9"/>
      <c r="E40" s="9"/>
      <c r="F40" s="9"/>
    </row>
    <row r="41" spans="1:7" ht="45" customHeight="1" x14ac:dyDescent="0.25">
      <c r="A41" s="64" t="s">
        <v>23</v>
      </c>
      <c r="B41" s="64"/>
      <c r="C41" s="64"/>
      <c r="D41" s="64"/>
      <c r="E41" s="64"/>
      <c r="F41" s="64"/>
      <c r="G41" s="64"/>
    </row>
    <row r="42" spans="1:7" x14ac:dyDescent="0.25">
      <c r="A42" s="42" t="s">
        <v>22</v>
      </c>
    </row>
  </sheetData>
  <mergeCells count="8">
    <mergeCell ref="A41:G41"/>
    <mergeCell ref="A4:G4"/>
    <mergeCell ref="D1:G1"/>
    <mergeCell ref="B7:G7"/>
    <mergeCell ref="B9:G9"/>
    <mergeCell ref="B11:G11"/>
    <mergeCell ref="A3:G3"/>
    <mergeCell ref="B8:G8"/>
  </mergeCells>
  <pageMargins left="0.11811023622047245" right="0" top="0.94488188976377963" bottom="0.74803149606299213" header="0.31496062992125984" footer="0.31496062992125984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ф.0503123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2023-03-30T10:10:18Z</dcterms:modified>
</cp:coreProperties>
</file>